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810\Desktop\新しいフォルダー (2)\"/>
    </mc:Choice>
  </mc:AlternateContent>
  <xr:revisionPtr revIDLastSave="0" documentId="8_{9A65A16F-72CB-4BFB-9CF5-F0D0E2C19FD9}" xr6:coauthVersionLast="36" xr6:coauthVersionMax="36" xr10:uidLastSave="{00000000-0000-0000-0000-000000000000}"/>
  <bookViews>
    <workbookView xWindow="240" yWindow="90" windowWidth="9675" windowHeight="7710"/>
  </bookViews>
  <sheets>
    <sheet name="生産者価格評価表" sheetId="1" r:id="rId1"/>
    <sheet name="投入係数表" sheetId="2" r:id="rId2"/>
    <sheet name="逆行列係数(閉鎖型）" sheetId="3" r:id="rId3"/>
    <sheet name="逆行列係数(開放型）" sheetId="8" r:id="rId4"/>
    <sheet name="最終需要項目別生産誘発" sheetId="10" r:id="rId5"/>
    <sheet name="最終需要項目別生産誘発依存度" sheetId="11" r:id="rId6"/>
    <sheet name="最終需要項目別生産誘発係数" sheetId="12" r:id="rId7"/>
    <sheet name="最終需要項目別粗付加価値誘発額" sheetId="13" r:id="rId8"/>
    <sheet name="最終需要項目別粗付加価値誘発依存度" sheetId="14" r:id="rId9"/>
    <sheet name="最終需要項目別粗付加価値誘発係数" sheetId="15" r:id="rId10"/>
    <sheet name="最終需要項目別移輸入誘発額" sheetId="16" r:id="rId11"/>
    <sheet name="最終需要項目別移輸入誘発依存度" sheetId="17" r:id="rId12"/>
    <sheet name="最終需要項目別移輸入誘発係数" sheetId="18" r:id="rId13"/>
    <sheet name="Sheet1" sheetId="9" r:id="rId14"/>
  </sheets>
  <calcPr calcId="191029"/>
</workbook>
</file>

<file path=xl/calcChain.xml><?xml version="1.0" encoding="utf-8"?>
<calcChain xmlns="http://schemas.openxmlformats.org/spreadsheetml/2006/main">
  <c r="C7" i="18" l="1"/>
  <c r="D7" i="18"/>
  <c r="E7" i="18"/>
  <c r="F7" i="18"/>
  <c r="G7" i="18"/>
  <c r="H7" i="18"/>
  <c r="I7" i="18"/>
  <c r="C8" i="18"/>
  <c r="D8" i="18"/>
  <c r="E8" i="18"/>
  <c r="F8" i="18"/>
  <c r="G8" i="18"/>
  <c r="H8" i="18"/>
  <c r="I8" i="18"/>
  <c r="C9" i="18"/>
  <c r="D9" i="18"/>
  <c r="E9" i="18"/>
  <c r="F9" i="18"/>
  <c r="G9" i="18"/>
  <c r="H9" i="18"/>
  <c r="I9" i="18"/>
  <c r="C10" i="18"/>
  <c r="D10" i="18"/>
  <c r="E10" i="18"/>
  <c r="F10" i="18"/>
  <c r="G10" i="18"/>
  <c r="H10" i="18"/>
  <c r="I10" i="18"/>
  <c r="C11" i="18"/>
  <c r="D11" i="18"/>
  <c r="E11" i="18"/>
  <c r="F11" i="18"/>
  <c r="G11" i="18"/>
  <c r="H11" i="18"/>
  <c r="I11" i="18"/>
  <c r="C12" i="18"/>
  <c r="D12" i="18"/>
  <c r="E12" i="18"/>
  <c r="F12" i="18"/>
  <c r="G12" i="18"/>
  <c r="H12" i="18"/>
  <c r="I12" i="18"/>
  <c r="C13" i="18"/>
  <c r="D13" i="18"/>
  <c r="E13" i="18"/>
  <c r="F13" i="18"/>
  <c r="G13" i="18"/>
  <c r="H13" i="18"/>
  <c r="I13" i="18"/>
  <c r="C14" i="18"/>
  <c r="D14" i="18"/>
  <c r="E14" i="18"/>
  <c r="F14" i="18"/>
  <c r="G14" i="18"/>
  <c r="H14" i="18"/>
  <c r="I14" i="18"/>
  <c r="C15" i="18"/>
  <c r="D15" i="18"/>
  <c r="E15" i="18"/>
  <c r="F15" i="18"/>
  <c r="G15" i="18"/>
  <c r="H15" i="18"/>
  <c r="I15" i="18"/>
  <c r="C16" i="18"/>
  <c r="D16" i="18"/>
  <c r="E16" i="18"/>
  <c r="F16" i="18"/>
  <c r="G16" i="18"/>
  <c r="H16" i="18"/>
  <c r="I16" i="18"/>
  <c r="C17" i="18"/>
  <c r="D17" i="18"/>
  <c r="E17" i="18"/>
  <c r="F17" i="18"/>
  <c r="G17" i="18"/>
  <c r="H17" i="18"/>
  <c r="I17" i="18"/>
  <c r="C18" i="18"/>
  <c r="D18" i="18"/>
  <c r="E18" i="18"/>
  <c r="F18" i="18"/>
  <c r="G18" i="18"/>
  <c r="H18" i="18"/>
  <c r="I18" i="18"/>
  <c r="C19" i="18"/>
  <c r="D19" i="18"/>
  <c r="E19" i="18"/>
  <c r="F19" i="18"/>
  <c r="G19" i="18"/>
  <c r="H19" i="18"/>
  <c r="I19" i="18"/>
  <c r="C20" i="18"/>
  <c r="D20" i="18"/>
  <c r="E20" i="18"/>
  <c r="F20" i="18"/>
  <c r="G20" i="18"/>
  <c r="H20" i="18"/>
  <c r="I20" i="18"/>
  <c r="C21" i="18"/>
  <c r="D21" i="18"/>
  <c r="E21" i="18"/>
  <c r="F21" i="18"/>
  <c r="G21" i="18"/>
  <c r="H21" i="18"/>
  <c r="I21" i="18"/>
  <c r="C22" i="18"/>
  <c r="D22" i="18"/>
  <c r="E22" i="18"/>
  <c r="F22" i="18"/>
  <c r="G22" i="18"/>
  <c r="H22" i="18"/>
  <c r="I22" i="18"/>
  <c r="C23" i="18"/>
  <c r="D23" i="18"/>
  <c r="E23" i="18"/>
  <c r="F23" i="18"/>
  <c r="G23" i="18"/>
  <c r="H23" i="18"/>
  <c r="I23" i="18"/>
  <c r="C24" i="18"/>
  <c r="D24" i="18"/>
  <c r="E24" i="18"/>
  <c r="F24" i="18"/>
  <c r="G24" i="18"/>
  <c r="H24" i="18"/>
  <c r="I24" i="18"/>
  <c r="C25" i="18"/>
  <c r="D25" i="18"/>
  <c r="E25" i="18"/>
  <c r="F25" i="18"/>
  <c r="G25" i="18"/>
  <c r="H25" i="18"/>
  <c r="I25" i="18"/>
  <c r="C26" i="18"/>
  <c r="D26" i="18"/>
  <c r="E26" i="18"/>
  <c r="F26" i="18"/>
  <c r="G26" i="18"/>
  <c r="H26" i="18"/>
  <c r="I26" i="18"/>
  <c r="C27" i="18"/>
  <c r="D27" i="18"/>
  <c r="E27" i="18"/>
  <c r="F27" i="18"/>
  <c r="G27" i="18"/>
  <c r="H27" i="18"/>
  <c r="I27" i="18"/>
  <c r="C28" i="18"/>
  <c r="D28" i="18"/>
  <c r="E28" i="18"/>
  <c r="F28" i="18"/>
  <c r="G28" i="18"/>
  <c r="H28" i="18"/>
  <c r="I28" i="18"/>
  <c r="C29" i="18"/>
  <c r="D29" i="18"/>
  <c r="E29" i="18"/>
  <c r="F29" i="18"/>
  <c r="G29" i="18"/>
  <c r="H29" i="18"/>
  <c r="I29" i="18"/>
  <c r="C30" i="18"/>
  <c r="D30" i="18"/>
  <c r="E30" i="18"/>
  <c r="F30" i="18"/>
  <c r="G30" i="18"/>
  <c r="H30" i="18"/>
  <c r="I30" i="18"/>
  <c r="C31" i="18"/>
  <c r="D31" i="18"/>
  <c r="E31" i="18"/>
  <c r="F31" i="18"/>
  <c r="G31" i="18"/>
  <c r="H31" i="18"/>
  <c r="I31" i="18"/>
  <c r="C32" i="18"/>
  <c r="D32" i="18"/>
  <c r="E32" i="18"/>
  <c r="F32" i="18"/>
  <c r="G32" i="18"/>
  <c r="H32" i="18"/>
  <c r="I32" i="18"/>
  <c r="C33" i="18"/>
  <c r="D33" i="18"/>
  <c r="E33" i="18"/>
  <c r="F33" i="18"/>
  <c r="G33" i="18"/>
  <c r="H33" i="18"/>
  <c r="I33" i="18"/>
  <c r="C34" i="18"/>
  <c r="D34" i="18"/>
  <c r="E34" i="18"/>
  <c r="F34" i="18"/>
  <c r="G34" i="18"/>
  <c r="H34" i="18"/>
  <c r="I34" i="18"/>
  <c r="C35" i="18"/>
  <c r="D35" i="18"/>
  <c r="E35" i="18"/>
  <c r="F35" i="18"/>
  <c r="G35" i="18"/>
  <c r="H35" i="18"/>
  <c r="I35" i="18"/>
  <c r="C36" i="18"/>
  <c r="D36" i="18"/>
  <c r="E36" i="18"/>
  <c r="F36" i="18"/>
  <c r="G36" i="18"/>
  <c r="H36" i="18"/>
  <c r="I36" i="18"/>
  <c r="C37" i="18"/>
  <c r="D37" i="18"/>
  <c r="E37" i="18"/>
  <c r="F37" i="18"/>
  <c r="G37" i="18"/>
  <c r="H37" i="18"/>
  <c r="I37" i="18"/>
  <c r="C38" i="18"/>
  <c r="D38" i="18"/>
  <c r="E38" i="18"/>
  <c r="F38" i="18"/>
  <c r="G38" i="18"/>
  <c r="H38" i="18"/>
  <c r="I38" i="18"/>
  <c r="C39" i="18"/>
  <c r="D39" i="18"/>
  <c r="E39" i="18"/>
  <c r="F39" i="18"/>
  <c r="G39" i="18"/>
  <c r="H39" i="18"/>
  <c r="I39" i="18"/>
  <c r="E40" i="18"/>
  <c r="G40" i="18"/>
  <c r="I40" i="18"/>
  <c r="I6" i="18"/>
  <c r="D6" i="18"/>
  <c r="E6" i="18"/>
  <c r="F6" i="18"/>
  <c r="G6" i="18"/>
  <c r="H6" i="18"/>
  <c r="C6" i="18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I13" i="17"/>
  <c r="C14" i="17"/>
  <c r="D14" i="17"/>
  <c r="E14" i="17"/>
  <c r="F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F16" i="17"/>
  <c r="G16" i="17"/>
  <c r="H16" i="17"/>
  <c r="I16" i="17"/>
  <c r="C17" i="17"/>
  <c r="D17" i="17"/>
  <c r="E17" i="17"/>
  <c r="F17" i="17"/>
  <c r="G17" i="17"/>
  <c r="H17" i="17"/>
  <c r="I17" i="17"/>
  <c r="C18" i="17"/>
  <c r="D18" i="17"/>
  <c r="E18" i="17"/>
  <c r="F18" i="17"/>
  <c r="G18" i="17"/>
  <c r="H18" i="17"/>
  <c r="I18" i="17"/>
  <c r="C19" i="17"/>
  <c r="D19" i="17"/>
  <c r="E19" i="17"/>
  <c r="F19" i="17"/>
  <c r="G19" i="17"/>
  <c r="H19" i="17"/>
  <c r="I19" i="17"/>
  <c r="C20" i="17"/>
  <c r="D20" i="17"/>
  <c r="E20" i="17"/>
  <c r="F20" i="17"/>
  <c r="G20" i="17"/>
  <c r="H20" i="17"/>
  <c r="I20" i="17"/>
  <c r="C21" i="17"/>
  <c r="D21" i="17"/>
  <c r="E21" i="17"/>
  <c r="F21" i="17"/>
  <c r="G21" i="17"/>
  <c r="H21" i="17"/>
  <c r="I21" i="17"/>
  <c r="C22" i="17"/>
  <c r="D22" i="17"/>
  <c r="E22" i="17"/>
  <c r="F22" i="17"/>
  <c r="G22" i="17"/>
  <c r="H22" i="17"/>
  <c r="I22" i="17"/>
  <c r="C23" i="17"/>
  <c r="D23" i="17"/>
  <c r="E23" i="17"/>
  <c r="F23" i="17"/>
  <c r="G23" i="17"/>
  <c r="H23" i="17"/>
  <c r="I23" i="17"/>
  <c r="C25" i="17"/>
  <c r="D25" i="17"/>
  <c r="E25" i="17"/>
  <c r="F25" i="17"/>
  <c r="G25" i="17"/>
  <c r="H25" i="17"/>
  <c r="I25" i="17"/>
  <c r="C27" i="17"/>
  <c r="D27" i="17"/>
  <c r="E27" i="17"/>
  <c r="F27" i="17"/>
  <c r="G27" i="17"/>
  <c r="H27" i="17"/>
  <c r="I27" i="17"/>
  <c r="C28" i="17"/>
  <c r="D28" i="17"/>
  <c r="E28" i="17"/>
  <c r="F28" i="17"/>
  <c r="G28" i="17"/>
  <c r="H28" i="17"/>
  <c r="I28" i="17"/>
  <c r="C30" i="17"/>
  <c r="D30" i="17"/>
  <c r="E30" i="17"/>
  <c r="F30" i="17"/>
  <c r="G30" i="17"/>
  <c r="H30" i="17"/>
  <c r="I30" i="17"/>
  <c r="C31" i="17"/>
  <c r="D31" i="17"/>
  <c r="E31" i="17"/>
  <c r="F31" i="17"/>
  <c r="G31" i="17"/>
  <c r="H31" i="17"/>
  <c r="I31" i="17"/>
  <c r="C33" i="17"/>
  <c r="D33" i="17"/>
  <c r="E33" i="17"/>
  <c r="F33" i="17"/>
  <c r="G33" i="17"/>
  <c r="H33" i="17"/>
  <c r="I33" i="17"/>
  <c r="C36" i="17"/>
  <c r="D36" i="17"/>
  <c r="E36" i="17"/>
  <c r="F36" i="17"/>
  <c r="G36" i="17"/>
  <c r="H36" i="17"/>
  <c r="I36" i="17"/>
  <c r="C37" i="17"/>
  <c r="D37" i="17"/>
  <c r="E37" i="17"/>
  <c r="F37" i="17"/>
  <c r="G37" i="17"/>
  <c r="H37" i="17"/>
  <c r="I37" i="17"/>
  <c r="C39" i="17"/>
  <c r="D39" i="17"/>
  <c r="E39" i="17"/>
  <c r="F39" i="17"/>
  <c r="G39" i="17"/>
  <c r="H39" i="17"/>
  <c r="I39" i="17"/>
  <c r="F40" i="17"/>
  <c r="G40" i="17"/>
  <c r="H40" i="17"/>
  <c r="D6" i="17"/>
  <c r="E6" i="17"/>
  <c r="F6" i="17"/>
  <c r="G6" i="17"/>
  <c r="H6" i="17"/>
  <c r="I6" i="17"/>
  <c r="C6" i="17"/>
  <c r="J40" i="16"/>
  <c r="D40" i="16"/>
  <c r="D40" i="18" s="1"/>
  <c r="E40" i="16"/>
  <c r="E40" i="17" s="1"/>
  <c r="F40" i="16"/>
  <c r="F40" i="18" s="1"/>
  <c r="G40" i="16"/>
  <c r="H40" i="16"/>
  <c r="H40" i="18" s="1"/>
  <c r="I40" i="16"/>
  <c r="I40" i="17" s="1"/>
  <c r="C40" i="16"/>
  <c r="AR6" i="1"/>
  <c r="AU6" i="1"/>
  <c r="AR7" i="1"/>
  <c r="AU7" i="1"/>
  <c r="AR8" i="1"/>
  <c r="AU8" i="1"/>
  <c r="AR9" i="1"/>
  <c r="AU9" i="1"/>
  <c r="AR10" i="1"/>
  <c r="AU10" i="1"/>
  <c r="AR11" i="1"/>
  <c r="AU11" i="1"/>
  <c r="AR12" i="1"/>
  <c r="AU12" i="1"/>
  <c r="AR13" i="1"/>
  <c r="AU13" i="1"/>
  <c r="AR14" i="1"/>
  <c r="AU14" i="1"/>
  <c r="AR15" i="1"/>
  <c r="AU15" i="1"/>
  <c r="AR16" i="1"/>
  <c r="AU16" i="1"/>
  <c r="AR17" i="1"/>
  <c r="AU17" i="1"/>
  <c r="AR18" i="1"/>
  <c r="AU18" i="1"/>
  <c r="AR19" i="1"/>
  <c r="AU19" i="1"/>
  <c r="AR20" i="1"/>
  <c r="AU20" i="1"/>
  <c r="AR21" i="1"/>
  <c r="AU21" i="1"/>
  <c r="AR22" i="1"/>
  <c r="AU22" i="1"/>
  <c r="AR23" i="1"/>
  <c r="AU23" i="1"/>
  <c r="AR24" i="1"/>
  <c r="AU24" i="1"/>
  <c r="AR25" i="1"/>
  <c r="AU25" i="1"/>
  <c r="AR26" i="1"/>
  <c r="AU26" i="1"/>
  <c r="AR27" i="1"/>
  <c r="AU27" i="1"/>
  <c r="AR28" i="1"/>
  <c r="AU28" i="1"/>
  <c r="AR29" i="1"/>
  <c r="AU29" i="1"/>
  <c r="AR30" i="1"/>
  <c r="AU30" i="1"/>
  <c r="AR31" i="1"/>
  <c r="AU31" i="1"/>
  <c r="AR32" i="1"/>
  <c r="AU32" i="1"/>
  <c r="AR33" i="1"/>
  <c r="AU33" i="1"/>
  <c r="AR34" i="1"/>
  <c r="AU34" i="1"/>
  <c r="AR35" i="1"/>
  <c r="AU35" i="1"/>
  <c r="AR36" i="1"/>
  <c r="AU36" i="1"/>
  <c r="AR37" i="1"/>
  <c r="AU37" i="1"/>
  <c r="AR38" i="1"/>
  <c r="AU38" i="1"/>
  <c r="AR39" i="1"/>
  <c r="AU39" i="1"/>
  <c r="C6" i="13"/>
  <c r="C6" i="15" s="1"/>
  <c r="D6" i="13"/>
  <c r="D6" i="15" s="1"/>
  <c r="E6" i="13"/>
  <c r="E6" i="15" s="1"/>
  <c r="F6" i="13"/>
  <c r="F6" i="15" s="1"/>
  <c r="G6" i="13"/>
  <c r="G6" i="15" s="1"/>
  <c r="H6" i="13"/>
  <c r="H6" i="15" s="1"/>
  <c r="I6" i="13"/>
  <c r="I6" i="15" s="1"/>
  <c r="J6" i="13"/>
  <c r="C7" i="13"/>
  <c r="C7" i="15" s="1"/>
  <c r="D7" i="13"/>
  <c r="D7" i="15" s="1"/>
  <c r="E7" i="13"/>
  <c r="E7" i="15" s="1"/>
  <c r="F7" i="13"/>
  <c r="F7" i="15" s="1"/>
  <c r="G7" i="13"/>
  <c r="G7" i="15" s="1"/>
  <c r="H7" i="13"/>
  <c r="H7" i="15" s="1"/>
  <c r="I7" i="13"/>
  <c r="I7" i="15" s="1"/>
  <c r="C8" i="13"/>
  <c r="C8" i="15" s="1"/>
  <c r="D8" i="13"/>
  <c r="D8" i="15" s="1"/>
  <c r="E8" i="13"/>
  <c r="E8" i="15" s="1"/>
  <c r="F8" i="13"/>
  <c r="F8" i="15" s="1"/>
  <c r="G8" i="13"/>
  <c r="G8" i="15" s="1"/>
  <c r="H8" i="13"/>
  <c r="H8" i="15" s="1"/>
  <c r="I8" i="13"/>
  <c r="I8" i="15" s="1"/>
  <c r="C9" i="13"/>
  <c r="D9" i="13"/>
  <c r="D9" i="15" s="1"/>
  <c r="E9" i="13"/>
  <c r="E9" i="15" s="1"/>
  <c r="F9" i="13"/>
  <c r="F9" i="15" s="1"/>
  <c r="G9" i="13"/>
  <c r="G9" i="15" s="1"/>
  <c r="H9" i="13"/>
  <c r="H9" i="15" s="1"/>
  <c r="I9" i="13"/>
  <c r="I9" i="15" s="1"/>
  <c r="C10" i="13"/>
  <c r="D10" i="13"/>
  <c r="D10" i="15" s="1"/>
  <c r="E10" i="13"/>
  <c r="E10" i="15" s="1"/>
  <c r="F10" i="13"/>
  <c r="F10" i="15" s="1"/>
  <c r="G10" i="13"/>
  <c r="G10" i="15" s="1"/>
  <c r="H10" i="13"/>
  <c r="H10" i="15" s="1"/>
  <c r="I10" i="13"/>
  <c r="I10" i="15" s="1"/>
  <c r="C11" i="13"/>
  <c r="D11" i="13"/>
  <c r="D11" i="15" s="1"/>
  <c r="E11" i="13"/>
  <c r="E11" i="15" s="1"/>
  <c r="F11" i="13"/>
  <c r="F11" i="15" s="1"/>
  <c r="G11" i="13"/>
  <c r="G11" i="15" s="1"/>
  <c r="H11" i="13"/>
  <c r="H11" i="15" s="1"/>
  <c r="I11" i="13"/>
  <c r="I11" i="15" s="1"/>
  <c r="C12" i="13"/>
  <c r="D12" i="13"/>
  <c r="D12" i="15" s="1"/>
  <c r="E12" i="13"/>
  <c r="E12" i="15" s="1"/>
  <c r="F12" i="13"/>
  <c r="F12" i="15" s="1"/>
  <c r="G12" i="13"/>
  <c r="G12" i="15" s="1"/>
  <c r="H12" i="13"/>
  <c r="H12" i="15" s="1"/>
  <c r="I12" i="13"/>
  <c r="I12" i="15" s="1"/>
  <c r="C13" i="13"/>
  <c r="D13" i="13"/>
  <c r="D13" i="15" s="1"/>
  <c r="E13" i="13"/>
  <c r="E13" i="15" s="1"/>
  <c r="F13" i="13"/>
  <c r="F13" i="15" s="1"/>
  <c r="G13" i="13"/>
  <c r="G13" i="15" s="1"/>
  <c r="H13" i="13"/>
  <c r="H13" i="15" s="1"/>
  <c r="I13" i="13"/>
  <c r="I13" i="15" s="1"/>
  <c r="C14" i="13"/>
  <c r="D14" i="13"/>
  <c r="D14" i="15" s="1"/>
  <c r="E14" i="13"/>
  <c r="E14" i="15" s="1"/>
  <c r="F14" i="13"/>
  <c r="F14" i="15" s="1"/>
  <c r="G14" i="13"/>
  <c r="G14" i="15" s="1"/>
  <c r="H14" i="13"/>
  <c r="H14" i="15"/>
  <c r="I14" i="13"/>
  <c r="I14" i="15" s="1"/>
  <c r="C15" i="13"/>
  <c r="D15" i="13"/>
  <c r="D15" i="15" s="1"/>
  <c r="E15" i="13"/>
  <c r="E15" i="15" s="1"/>
  <c r="F15" i="13"/>
  <c r="F15" i="15" s="1"/>
  <c r="G15" i="13"/>
  <c r="G15" i="15" s="1"/>
  <c r="H15" i="13"/>
  <c r="H15" i="15"/>
  <c r="I15" i="13"/>
  <c r="I15" i="15" s="1"/>
  <c r="C16" i="13"/>
  <c r="D16" i="13"/>
  <c r="D16" i="15" s="1"/>
  <c r="E16" i="13"/>
  <c r="E16" i="15" s="1"/>
  <c r="F16" i="13"/>
  <c r="F16" i="15" s="1"/>
  <c r="G16" i="13"/>
  <c r="G16" i="15" s="1"/>
  <c r="H16" i="13"/>
  <c r="H16" i="15"/>
  <c r="I16" i="13"/>
  <c r="I16" i="15" s="1"/>
  <c r="C17" i="13"/>
  <c r="D17" i="13"/>
  <c r="D17" i="15" s="1"/>
  <c r="E17" i="13"/>
  <c r="E17" i="15" s="1"/>
  <c r="F17" i="13"/>
  <c r="F17" i="15" s="1"/>
  <c r="G17" i="13"/>
  <c r="G17" i="15" s="1"/>
  <c r="H17" i="13"/>
  <c r="H17" i="15"/>
  <c r="I17" i="13"/>
  <c r="I17" i="15" s="1"/>
  <c r="C18" i="13"/>
  <c r="D18" i="13"/>
  <c r="D18" i="15" s="1"/>
  <c r="E18" i="13"/>
  <c r="E18" i="15" s="1"/>
  <c r="F18" i="13"/>
  <c r="F18" i="15" s="1"/>
  <c r="G18" i="13"/>
  <c r="G18" i="15" s="1"/>
  <c r="H18" i="13"/>
  <c r="H18" i="15"/>
  <c r="I18" i="13"/>
  <c r="I18" i="15" s="1"/>
  <c r="C19" i="13"/>
  <c r="D19" i="13"/>
  <c r="D19" i="15" s="1"/>
  <c r="E19" i="13"/>
  <c r="E19" i="15" s="1"/>
  <c r="F19" i="13"/>
  <c r="F19" i="15" s="1"/>
  <c r="G19" i="13"/>
  <c r="G19" i="15" s="1"/>
  <c r="H19" i="13"/>
  <c r="H19" i="15"/>
  <c r="I19" i="13"/>
  <c r="I19" i="15" s="1"/>
  <c r="C20" i="13"/>
  <c r="D20" i="13"/>
  <c r="D20" i="15" s="1"/>
  <c r="E20" i="13"/>
  <c r="E20" i="15" s="1"/>
  <c r="F20" i="13"/>
  <c r="F20" i="15" s="1"/>
  <c r="G20" i="13"/>
  <c r="G20" i="15" s="1"/>
  <c r="H20" i="13"/>
  <c r="H20" i="15"/>
  <c r="I20" i="13"/>
  <c r="I20" i="15" s="1"/>
  <c r="C21" i="13"/>
  <c r="D21" i="13"/>
  <c r="D21" i="15" s="1"/>
  <c r="E21" i="13"/>
  <c r="E21" i="15" s="1"/>
  <c r="F21" i="13"/>
  <c r="F21" i="15" s="1"/>
  <c r="G21" i="13"/>
  <c r="G21" i="15" s="1"/>
  <c r="H21" i="13"/>
  <c r="H21" i="15"/>
  <c r="I21" i="13"/>
  <c r="I21" i="15" s="1"/>
  <c r="C22" i="13"/>
  <c r="D22" i="13"/>
  <c r="D22" i="15" s="1"/>
  <c r="E22" i="13"/>
  <c r="E22" i="15" s="1"/>
  <c r="F22" i="13"/>
  <c r="F22" i="15" s="1"/>
  <c r="G22" i="13"/>
  <c r="G22" i="15" s="1"/>
  <c r="H22" i="13"/>
  <c r="H22" i="15"/>
  <c r="I22" i="13"/>
  <c r="I22" i="15" s="1"/>
  <c r="C23" i="13"/>
  <c r="D23" i="13"/>
  <c r="D23" i="15" s="1"/>
  <c r="E23" i="13"/>
  <c r="E23" i="15" s="1"/>
  <c r="F23" i="13"/>
  <c r="F23" i="15" s="1"/>
  <c r="G23" i="13"/>
  <c r="G23" i="15" s="1"/>
  <c r="H23" i="13"/>
  <c r="H23" i="15"/>
  <c r="I23" i="13"/>
  <c r="I23" i="15" s="1"/>
  <c r="C24" i="13"/>
  <c r="D24" i="13"/>
  <c r="D24" i="15"/>
  <c r="E24" i="13"/>
  <c r="E24" i="15" s="1"/>
  <c r="F24" i="13"/>
  <c r="F24" i="15"/>
  <c r="G24" i="13"/>
  <c r="G24" i="15" s="1"/>
  <c r="H24" i="13"/>
  <c r="H24" i="15"/>
  <c r="I24" i="13"/>
  <c r="I24" i="15" s="1"/>
  <c r="C25" i="13"/>
  <c r="D25" i="13"/>
  <c r="D25" i="15"/>
  <c r="E25" i="13"/>
  <c r="E25" i="15" s="1"/>
  <c r="F25" i="13"/>
  <c r="F25" i="15"/>
  <c r="G25" i="13"/>
  <c r="G25" i="15" s="1"/>
  <c r="H25" i="13"/>
  <c r="H25" i="15"/>
  <c r="I25" i="13"/>
  <c r="I25" i="15" s="1"/>
  <c r="C26" i="13"/>
  <c r="D26" i="13"/>
  <c r="D26" i="15"/>
  <c r="E26" i="13"/>
  <c r="E26" i="15" s="1"/>
  <c r="F26" i="13"/>
  <c r="F26" i="15"/>
  <c r="G26" i="13"/>
  <c r="G26" i="15" s="1"/>
  <c r="H26" i="13"/>
  <c r="H26" i="15"/>
  <c r="I26" i="13"/>
  <c r="I26" i="15" s="1"/>
  <c r="C27" i="13"/>
  <c r="D27" i="13"/>
  <c r="D27" i="15"/>
  <c r="E27" i="13"/>
  <c r="E27" i="15" s="1"/>
  <c r="F27" i="13"/>
  <c r="F27" i="15"/>
  <c r="G27" i="13"/>
  <c r="G27" i="15" s="1"/>
  <c r="H27" i="13"/>
  <c r="H27" i="15"/>
  <c r="I27" i="13"/>
  <c r="I27" i="15" s="1"/>
  <c r="C28" i="13"/>
  <c r="D28" i="13"/>
  <c r="D28" i="15"/>
  <c r="E28" i="13"/>
  <c r="E28" i="15" s="1"/>
  <c r="F28" i="13"/>
  <c r="F28" i="15"/>
  <c r="G28" i="13"/>
  <c r="G28" i="15" s="1"/>
  <c r="H28" i="13"/>
  <c r="H28" i="15"/>
  <c r="I28" i="13"/>
  <c r="I28" i="15" s="1"/>
  <c r="C29" i="13"/>
  <c r="D29" i="13"/>
  <c r="D29" i="15"/>
  <c r="E29" i="13"/>
  <c r="E29" i="15" s="1"/>
  <c r="F29" i="13"/>
  <c r="F29" i="15"/>
  <c r="G29" i="13"/>
  <c r="G29" i="15" s="1"/>
  <c r="H29" i="13"/>
  <c r="H29" i="15"/>
  <c r="I29" i="13"/>
  <c r="I29" i="15" s="1"/>
  <c r="C30" i="13"/>
  <c r="D30" i="13"/>
  <c r="D30" i="15"/>
  <c r="E30" i="13"/>
  <c r="E30" i="15" s="1"/>
  <c r="F30" i="13"/>
  <c r="F30" i="15"/>
  <c r="G30" i="13"/>
  <c r="G30" i="15" s="1"/>
  <c r="H30" i="13"/>
  <c r="H30" i="15"/>
  <c r="I30" i="13"/>
  <c r="I30" i="15" s="1"/>
  <c r="C31" i="13"/>
  <c r="D31" i="13"/>
  <c r="D31" i="15"/>
  <c r="E31" i="13"/>
  <c r="E31" i="15" s="1"/>
  <c r="F31" i="13"/>
  <c r="F31" i="15"/>
  <c r="G31" i="13"/>
  <c r="G31" i="15" s="1"/>
  <c r="H31" i="13"/>
  <c r="H31" i="15"/>
  <c r="I31" i="13"/>
  <c r="I31" i="15" s="1"/>
  <c r="C32" i="13"/>
  <c r="D32" i="13"/>
  <c r="D32" i="15"/>
  <c r="E32" i="13"/>
  <c r="E32" i="15" s="1"/>
  <c r="F32" i="13"/>
  <c r="F32" i="15"/>
  <c r="G32" i="13"/>
  <c r="G32" i="15" s="1"/>
  <c r="H32" i="13"/>
  <c r="H32" i="15"/>
  <c r="I32" i="13"/>
  <c r="I32" i="15" s="1"/>
  <c r="C33" i="13"/>
  <c r="D33" i="13"/>
  <c r="D33" i="15"/>
  <c r="E33" i="13"/>
  <c r="E33" i="15" s="1"/>
  <c r="F33" i="13"/>
  <c r="F33" i="15"/>
  <c r="G33" i="13"/>
  <c r="G33" i="15" s="1"/>
  <c r="H33" i="13"/>
  <c r="H33" i="15"/>
  <c r="I33" i="13"/>
  <c r="I33" i="15" s="1"/>
  <c r="C34" i="13"/>
  <c r="D34" i="13"/>
  <c r="D34" i="15"/>
  <c r="E34" i="13"/>
  <c r="E34" i="15" s="1"/>
  <c r="F34" i="13"/>
  <c r="F34" i="15"/>
  <c r="G34" i="13"/>
  <c r="G34" i="15" s="1"/>
  <c r="H34" i="13"/>
  <c r="H34" i="15"/>
  <c r="I34" i="13"/>
  <c r="I34" i="15" s="1"/>
  <c r="C35" i="13"/>
  <c r="D35" i="13"/>
  <c r="D35" i="15"/>
  <c r="E35" i="13"/>
  <c r="E35" i="15" s="1"/>
  <c r="F35" i="13"/>
  <c r="F35" i="15"/>
  <c r="G35" i="13"/>
  <c r="G35" i="15" s="1"/>
  <c r="H35" i="13"/>
  <c r="H35" i="15"/>
  <c r="I35" i="13"/>
  <c r="I35" i="15" s="1"/>
  <c r="C36" i="13"/>
  <c r="D36" i="13"/>
  <c r="D36" i="15"/>
  <c r="E36" i="13"/>
  <c r="E36" i="15" s="1"/>
  <c r="F36" i="13"/>
  <c r="F36" i="15"/>
  <c r="G36" i="13"/>
  <c r="G36" i="15" s="1"/>
  <c r="H36" i="13"/>
  <c r="H36" i="15"/>
  <c r="I36" i="13"/>
  <c r="I36" i="15" s="1"/>
  <c r="C37" i="13"/>
  <c r="D37" i="13"/>
  <c r="D37" i="15"/>
  <c r="E37" i="13"/>
  <c r="E37" i="15" s="1"/>
  <c r="F37" i="13"/>
  <c r="F37" i="15"/>
  <c r="G37" i="13"/>
  <c r="G37" i="15" s="1"/>
  <c r="H37" i="13"/>
  <c r="H37" i="15"/>
  <c r="I37" i="13"/>
  <c r="I37" i="15" s="1"/>
  <c r="C38" i="13"/>
  <c r="D38" i="13"/>
  <c r="D38" i="15"/>
  <c r="E38" i="13"/>
  <c r="E38" i="15" s="1"/>
  <c r="F38" i="13"/>
  <c r="F38" i="15"/>
  <c r="G38" i="13"/>
  <c r="G38" i="15" s="1"/>
  <c r="H38" i="13"/>
  <c r="H38" i="15"/>
  <c r="I38" i="13"/>
  <c r="I38" i="15" s="1"/>
  <c r="C39" i="13"/>
  <c r="D39" i="13"/>
  <c r="D39" i="15"/>
  <c r="E39" i="13"/>
  <c r="E39" i="15" s="1"/>
  <c r="F39" i="13"/>
  <c r="F39" i="15"/>
  <c r="G39" i="13"/>
  <c r="G39" i="15" s="1"/>
  <c r="H39" i="13"/>
  <c r="H39" i="15"/>
  <c r="I39" i="13"/>
  <c r="I39" i="15" s="1"/>
  <c r="C40" i="10"/>
  <c r="D40" i="10"/>
  <c r="D40" i="13"/>
  <c r="D40" i="15" s="1"/>
  <c r="E40" i="10"/>
  <c r="E40" i="13"/>
  <c r="E40" i="15"/>
  <c r="F40" i="10"/>
  <c r="F40" i="13"/>
  <c r="F40" i="15"/>
  <c r="G40" i="10"/>
  <c r="H40" i="10"/>
  <c r="H40" i="13"/>
  <c r="H40" i="15" s="1"/>
  <c r="I40" i="10"/>
  <c r="I40" i="13"/>
  <c r="I40" i="15"/>
  <c r="C6" i="14"/>
  <c r="D6" i="14"/>
  <c r="E6" i="14"/>
  <c r="F6" i="14"/>
  <c r="G6" i="14"/>
  <c r="H6" i="14"/>
  <c r="I6" i="14"/>
  <c r="C7" i="14"/>
  <c r="D7" i="14"/>
  <c r="E7" i="14"/>
  <c r="F7" i="14"/>
  <c r="G7" i="14"/>
  <c r="H7" i="14"/>
  <c r="I7" i="14"/>
  <c r="C8" i="14"/>
  <c r="D8" i="14"/>
  <c r="E8" i="14"/>
  <c r="F8" i="14"/>
  <c r="G8" i="14"/>
  <c r="H8" i="14"/>
  <c r="I8" i="14"/>
  <c r="C9" i="14"/>
  <c r="D9" i="14"/>
  <c r="E9" i="14"/>
  <c r="F9" i="14"/>
  <c r="G9" i="14"/>
  <c r="H9" i="14"/>
  <c r="I9" i="14"/>
  <c r="C10" i="14"/>
  <c r="D10" i="14"/>
  <c r="E10" i="14"/>
  <c r="F10" i="14"/>
  <c r="G10" i="14"/>
  <c r="H10" i="14"/>
  <c r="I10" i="14"/>
  <c r="C11" i="14"/>
  <c r="D11" i="14"/>
  <c r="E11" i="14"/>
  <c r="F11" i="14"/>
  <c r="G11" i="14"/>
  <c r="H11" i="14"/>
  <c r="I11" i="14"/>
  <c r="C12" i="14"/>
  <c r="D12" i="14"/>
  <c r="E12" i="14"/>
  <c r="F12" i="14"/>
  <c r="G12" i="14"/>
  <c r="H12" i="14"/>
  <c r="I12" i="14"/>
  <c r="C13" i="14"/>
  <c r="D13" i="14"/>
  <c r="E13" i="14"/>
  <c r="F13" i="14"/>
  <c r="G13" i="14"/>
  <c r="H13" i="14"/>
  <c r="I13" i="14"/>
  <c r="C14" i="14"/>
  <c r="D14" i="14"/>
  <c r="E14" i="14"/>
  <c r="F14" i="14"/>
  <c r="G14" i="14"/>
  <c r="H14" i="14"/>
  <c r="I14" i="14"/>
  <c r="C15" i="14"/>
  <c r="D15" i="14"/>
  <c r="E15" i="14"/>
  <c r="F15" i="14"/>
  <c r="G15" i="14"/>
  <c r="H15" i="14"/>
  <c r="I15" i="14"/>
  <c r="C16" i="14"/>
  <c r="D16" i="14"/>
  <c r="E16" i="14"/>
  <c r="F16" i="14"/>
  <c r="G16" i="14"/>
  <c r="H16" i="14"/>
  <c r="I16" i="14"/>
  <c r="C17" i="14"/>
  <c r="D17" i="14"/>
  <c r="E17" i="14"/>
  <c r="F17" i="14"/>
  <c r="G17" i="14"/>
  <c r="H17" i="14"/>
  <c r="I17" i="14"/>
  <c r="C18" i="14"/>
  <c r="D18" i="14"/>
  <c r="E18" i="14"/>
  <c r="F18" i="14"/>
  <c r="G18" i="14"/>
  <c r="H18" i="14"/>
  <c r="I18" i="14"/>
  <c r="C19" i="14"/>
  <c r="D19" i="14"/>
  <c r="E19" i="14"/>
  <c r="F19" i="14"/>
  <c r="G19" i="14"/>
  <c r="H19" i="14"/>
  <c r="I19" i="14"/>
  <c r="C20" i="14"/>
  <c r="D20" i="14"/>
  <c r="E20" i="14"/>
  <c r="F20" i="14"/>
  <c r="G20" i="14"/>
  <c r="H20" i="14"/>
  <c r="I20" i="14"/>
  <c r="C21" i="14"/>
  <c r="D21" i="14"/>
  <c r="E21" i="14"/>
  <c r="F21" i="14"/>
  <c r="G21" i="14"/>
  <c r="H21" i="14"/>
  <c r="I21" i="14"/>
  <c r="C22" i="14"/>
  <c r="D22" i="14"/>
  <c r="E22" i="14"/>
  <c r="F22" i="14"/>
  <c r="G22" i="14"/>
  <c r="H22" i="14"/>
  <c r="I22" i="14"/>
  <c r="C23" i="14"/>
  <c r="D23" i="14"/>
  <c r="E23" i="14"/>
  <c r="F23" i="14"/>
  <c r="G23" i="14"/>
  <c r="H23" i="14"/>
  <c r="I23" i="14"/>
  <c r="C24" i="14"/>
  <c r="D24" i="14"/>
  <c r="E24" i="14"/>
  <c r="F24" i="14"/>
  <c r="G24" i="14"/>
  <c r="H24" i="14"/>
  <c r="I24" i="14"/>
  <c r="C25" i="14"/>
  <c r="D25" i="14"/>
  <c r="E25" i="14"/>
  <c r="F25" i="14"/>
  <c r="G25" i="14"/>
  <c r="H25" i="14"/>
  <c r="I25" i="14"/>
  <c r="C26" i="14"/>
  <c r="D26" i="14"/>
  <c r="E26" i="14"/>
  <c r="F26" i="14"/>
  <c r="G26" i="14"/>
  <c r="H26" i="14"/>
  <c r="I26" i="14"/>
  <c r="C27" i="14"/>
  <c r="D27" i="14"/>
  <c r="E27" i="14"/>
  <c r="F27" i="14"/>
  <c r="G27" i="14"/>
  <c r="H27" i="14"/>
  <c r="I27" i="14"/>
  <c r="C28" i="14"/>
  <c r="D28" i="14"/>
  <c r="E28" i="14"/>
  <c r="F28" i="14"/>
  <c r="G28" i="14"/>
  <c r="H28" i="14"/>
  <c r="I28" i="14"/>
  <c r="C29" i="14"/>
  <c r="D29" i="14"/>
  <c r="E29" i="14"/>
  <c r="F29" i="14"/>
  <c r="G29" i="14"/>
  <c r="H29" i="14"/>
  <c r="I29" i="14"/>
  <c r="C30" i="14"/>
  <c r="D30" i="14"/>
  <c r="E30" i="14"/>
  <c r="F30" i="14"/>
  <c r="G30" i="14"/>
  <c r="H30" i="14"/>
  <c r="I30" i="14"/>
  <c r="C31" i="14"/>
  <c r="D31" i="14"/>
  <c r="E31" i="14"/>
  <c r="F31" i="14"/>
  <c r="G31" i="14"/>
  <c r="H31" i="14"/>
  <c r="I31" i="14"/>
  <c r="C32" i="14"/>
  <c r="D32" i="14"/>
  <c r="E32" i="14"/>
  <c r="F32" i="14"/>
  <c r="G32" i="14"/>
  <c r="H32" i="14"/>
  <c r="I32" i="14"/>
  <c r="C33" i="14"/>
  <c r="D33" i="14"/>
  <c r="E33" i="14"/>
  <c r="F33" i="14"/>
  <c r="G33" i="14"/>
  <c r="H33" i="14"/>
  <c r="I33" i="14"/>
  <c r="C34" i="14"/>
  <c r="D34" i="14"/>
  <c r="E34" i="14"/>
  <c r="F34" i="14"/>
  <c r="G34" i="14"/>
  <c r="H34" i="14"/>
  <c r="I34" i="14"/>
  <c r="C35" i="14"/>
  <c r="D35" i="14"/>
  <c r="E35" i="14"/>
  <c r="F35" i="14"/>
  <c r="G35" i="14"/>
  <c r="H35" i="14"/>
  <c r="I35" i="14"/>
  <c r="C36" i="14"/>
  <c r="D36" i="14"/>
  <c r="E36" i="14"/>
  <c r="F36" i="14"/>
  <c r="G36" i="14"/>
  <c r="H36" i="14"/>
  <c r="I36" i="14"/>
  <c r="C37" i="14"/>
  <c r="D37" i="14"/>
  <c r="E37" i="14"/>
  <c r="F37" i="14"/>
  <c r="G37" i="14"/>
  <c r="H37" i="14"/>
  <c r="I37" i="14"/>
  <c r="C38" i="14"/>
  <c r="D38" i="14"/>
  <c r="E38" i="14"/>
  <c r="F38" i="14"/>
  <c r="G38" i="14"/>
  <c r="H38" i="14"/>
  <c r="I38" i="14"/>
  <c r="C39" i="14"/>
  <c r="D39" i="14"/>
  <c r="E39" i="14"/>
  <c r="F39" i="14"/>
  <c r="G39" i="14"/>
  <c r="H39" i="14"/>
  <c r="I39" i="14"/>
  <c r="C40" i="14"/>
  <c r="D40" i="14"/>
  <c r="E40" i="14"/>
  <c r="F40" i="14"/>
  <c r="G40" i="14"/>
  <c r="H40" i="14"/>
  <c r="I40" i="14"/>
  <c r="C6" i="12"/>
  <c r="D6" i="12"/>
  <c r="E6" i="12"/>
  <c r="F6" i="12"/>
  <c r="G6" i="12"/>
  <c r="H6" i="12"/>
  <c r="I6" i="12"/>
  <c r="C7" i="12"/>
  <c r="D7" i="12"/>
  <c r="E7" i="12"/>
  <c r="F7" i="12"/>
  <c r="G7" i="12"/>
  <c r="H7" i="12"/>
  <c r="I7" i="12"/>
  <c r="C8" i="12"/>
  <c r="D8" i="12"/>
  <c r="E8" i="12"/>
  <c r="F8" i="12"/>
  <c r="G8" i="12"/>
  <c r="H8" i="12"/>
  <c r="I8" i="12"/>
  <c r="C9" i="12"/>
  <c r="D9" i="12"/>
  <c r="E9" i="12"/>
  <c r="F9" i="12"/>
  <c r="G9" i="12"/>
  <c r="H9" i="12"/>
  <c r="I9" i="12"/>
  <c r="C10" i="12"/>
  <c r="D10" i="12"/>
  <c r="E10" i="12"/>
  <c r="F10" i="12"/>
  <c r="G10" i="12"/>
  <c r="H10" i="12"/>
  <c r="I10" i="12"/>
  <c r="C11" i="12"/>
  <c r="D11" i="12"/>
  <c r="E11" i="12"/>
  <c r="F11" i="12"/>
  <c r="G11" i="12"/>
  <c r="H11" i="12"/>
  <c r="I11" i="12"/>
  <c r="C12" i="12"/>
  <c r="D12" i="12"/>
  <c r="E12" i="12"/>
  <c r="F12" i="12"/>
  <c r="G12" i="12"/>
  <c r="H12" i="12"/>
  <c r="I12" i="12"/>
  <c r="C13" i="12"/>
  <c r="D13" i="12"/>
  <c r="E13" i="12"/>
  <c r="F13" i="12"/>
  <c r="G13" i="12"/>
  <c r="H13" i="12"/>
  <c r="I13" i="12"/>
  <c r="C14" i="12"/>
  <c r="D14" i="12"/>
  <c r="E14" i="12"/>
  <c r="F14" i="12"/>
  <c r="G14" i="12"/>
  <c r="H14" i="12"/>
  <c r="I14" i="12"/>
  <c r="C15" i="12"/>
  <c r="D15" i="12"/>
  <c r="E15" i="12"/>
  <c r="F15" i="12"/>
  <c r="G15" i="12"/>
  <c r="H15" i="12"/>
  <c r="I15" i="12"/>
  <c r="C16" i="12"/>
  <c r="D16" i="12"/>
  <c r="E16" i="12"/>
  <c r="F16" i="12"/>
  <c r="G16" i="12"/>
  <c r="H16" i="12"/>
  <c r="I16" i="12"/>
  <c r="C17" i="12"/>
  <c r="D17" i="12"/>
  <c r="E17" i="12"/>
  <c r="F17" i="12"/>
  <c r="G17" i="12"/>
  <c r="H17" i="12"/>
  <c r="I17" i="12"/>
  <c r="C18" i="12"/>
  <c r="D18" i="12"/>
  <c r="E18" i="12"/>
  <c r="F18" i="12"/>
  <c r="G18" i="12"/>
  <c r="H18" i="12"/>
  <c r="I18" i="12"/>
  <c r="C19" i="12"/>
  <c r="D19" i="12"/>
  <c r="E19" i="12"/>
  <c r="F19" i="12"/>
  <c r="G19" i="12"/>
  <c r="H19" i="12"/>
  <c r="I19" i="12"/>
  <c r="C20" i="12"/>
  <c r="D20" i="12"/>
  <c r="E20" i="12"/>
  <c r="F20" i="12"/>
  <c r="G20" i="12"/>
  <c r="H20" i="12"/>
  <c r="I20" i="12"/>
  <c r="C21" i="12"/>
  <c r="D21" i="12"/>
  <c r="E21" i="12"/>
  <c r="F21" i="12"/>
  <c r="G21" i="12"/>
  <c r="H21" i="12"/>
  <c r="I21" i="12"/>
  <c r="C22" i="12"/>
  <c r="D22" i="12"/>
  <c r="E22" i="12"/>
  <c r="F22" i="12"/>
  <c r="G22" i="12"/>
  <c r="H22" i="12"/>
  <c r="I22" i="12"/>
  <c r="C23" i="12"/>
  <c r="D23" i="12"/>
  <c r="E23" i="12"/>
  <c r="F23" i="12"/>
  <c r="G23" i="12"/>
  <c r="H23" i="12"/>
  <c r="I23" i="12"/>
  <c r="C24" i="12"/>
  <c r="D24" i="12"/>
  <c r="E24" i="12"/>
  <c r="F24" i="12"/>
  <c r="G24" i="12"/>
  <c r="H24" i="12"/>
  <c r="I24" i="12"/>
  <c r="C25" i="12"/>
  <c r="D25" i="12"/>
  <c r="E25" i="12"/>
  <c r="F25" i="12"/>
  <c r="G25" i="12"/>
  <c r="H25" i="12"/>
  <c r="I25" i="12"/>
  <c r="C26" i="12"/>
  <c r="D26" i="12"/>
  <c r="E26" i="12"/>
  <c r="F26" i="12"/>
  <c r="G26" i="12"/>
  <c r="H26" i="12"/>
  <c r="I26" i="12"/>
  <c r="C27" i="12"/>
  <c r="D27" i="12"/>
  <c r="E27" i="12"/>
  <c r="F27" i="12"/>
  <c r="G27" i="12"/>
  <c r="H27" i="12"/>
  <c r="I27" i="12"/>
  <c r="C28" i="12"/>
  <c r="D28" i="12"/>
  <c r="E28" i="12"/>
  <c r="F28" i="12"/>
  <c r="G28" i="12"/>
  <c r="H28" i="12"/>
  <c r="I28" i="12"/>
  <c r="C29" i="12"/>
  <c r="D29" i="12"/>
  <c r="E29" i="12"/>
  <c r="F29" i="12"/>
  <c r="G29" i="12"/>
  <c r="H29" i="12"/>
  <c r="I29" i="12"/>
  <c r="C30" i="12"/>
  <c r="D30" i="12"/>
  <c r="E30" i="12"/>
  <c r="F30" i="12"/>
  <c r="G30" i="12"/>
  <c r="H30" i="12"/>
  <c r="I30" i="12"/>
  <c r="C31" i="12"/>
  <c r="D31" i="12"/>
  <c r="E31" i="12"/>
  <c r="F31" i="12"/>
  <c r="G31" i="12"/>
  <c r="H31" i="12"/>
  <c r="I31" i="12"/>
  <c r="C32" i="12"/>
  <c r="D32" i="12"/>
  <c r="E32" i="12"/>
  <c r="F32" i="12"/>
  <c r="G32" i="12"/>
  <c r="H32" i="12"/>
  <c r="I32" i="12"/>
  <c r="C33" i="12"/>
  <c r="D33" i="12"/>
  <c r="E33" i="12"/>
  <c r="F33" i="12"/>
  <c r="G33" i="12"/>
  <c r="H33" i="12"/>
  <c r="I33" i="12"/>
  <c r="C34" i="12"/>
  <c r="D34" i="12"/>
  <c r="E34" i="12"/>
  <c r="F34" i="12"/>
  <c r="G34" i="12"/>
  <c r="H34" i="12"/>
  <c r="I34" i="12"/>
  <c r="C35" i="12"/>
  <c r="D35" i="12"/>
  <c r="E35" i="12"/>
  <c r="F35" i="12"/>
  <c r="G35" i="12"/>
  <c r="H35" i="12"/>
  <c r="I35" i="12"/>
  <c r="C36" i="12"/>
  <c r="D36" i="12"/>
  <c r="E36" i="12"/>
  <c r="F36" i="12"/>
  <c r="G36" i="12"/>
  <c r="H36" i="12"/>
  <c r="I36" i="12"/>
  <c r="C37" i="12"/>
  <c r="D37" i="12"/>
  <c r="E37" i="12"/>
  <c r="F37" i="12"/>
  <c r="G37" i="12"/>
  <c r="H37" i="12"/>
  <c r="I37" i="12"/>
  <c r="C38" i="12"/>
  <c r="D38" i="12"/>
  <c r="E38" i="12"/>
  <c r="F38" i="12"/>
  <c r="G38" i="12"/>
  <c r="H38" i="12"/>
  <c r="I38" i="12"/>
  <c r="C39" i="12"/>
  <c r="D39" i="12"/>
  <c r="E39" i="12"/>
  <c r="F39" i="12"/>
  <c r="G39" i="12"/>
  <c r="H39" i="12"/>
  <c r="I39" i="12"/>
  <c r="C40" i="12"/>
  <c r="D40" i="12"/>
  <c r="E40" i="12"/>
  <c r="F40" i="12"/>
  <c r="H40" i="12"/>
  <c r="I40" i="12"/>
  <c r="C6" i="11"/>
  <c r="D6" i="1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3" i="11"/>
  <c r="D13" i="11"/>
  <c r="E13" i="11"/>
  <c r="F13" i="11"/>
  <c r="G13" i="11"/>
  <c r="H13" i="11"/>
  <c r="I13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C17" i="11"/>
  <c r="D17" i="11"/>
  <c r="E17" i="11"/>
  <c r="F17" i="11"/>
  <c r="G17" i="11"/>
  <c r="H17" i="11"/>
  <c r="I17" i="11"/>
  <c r="C18" i="11"/>
  <c r="D18" i="11"/>
  <c r="E18" i="11"/>
  <c r="F18" i="11"/>
  <c r="G18" i="11"/>
  <c r="H18" i="11"/>
  <c r="I18" i="11"/>
  <c r="C19" i="11"/>
  <c r="D19" i="11"/>
  <c r="E19" i="11"/>
  <c r="F19" i="11"/>
  <c r="G19" i="11"/>
  <c r="H19" i="11"/>
  <c r="I19" i="11"/>
  <c r="C20" i="11"/>
  <c r="D20" i="11"/>
  <c r="E20" i="11"/>
  <c r="F20" i="11"/>
  <c r="G20" i="11"/>
  <c r="H20" i="11"/>
  <c r="I20" i="11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C24" i="11"/>
  <c r="D24" i="11"/>
  <c r="E24" i="11"/>
  <c r="F24" i="11"/>
  <c r="G24" i="11"/>
  <c r="H24" i="11"/>
  <c r="I24" i="11"/>
  <c r="C25" i="11"/>
  <c r="D25" i="11"/>
  <c r="E25" i="11"/>
  <c r="F25" i="11"/>
  <c r="G25" i="11"/>
  <c r="H25" i="11"/>
  <c r="I25" i="11"/>
  <c r="C26" i="11"/>
  <c r="D26" i="11"/>
  <c r="E26" i="11"/>
  <c r="F26" i="11"/>
  <c r="G26" i="11"/>
  <c r="H26" i="11"/>
  <c r="I26" i="11"/>
  <c r="C27" i="11"/>
  <c r="D27" i="11"/>
  <c r="E27" i="11"/>
  <c r="F27" i="11"/>
  <c r="G27" i="11"/>
  <c r="H27" i="11"/>
  <c r="I27" i="11"/>
  <c r="C28" i="11"/>
  <c r="D28" i="11"/>
  <c r="E28" i="11"/>
  <c r="F28" i="11"/>
  <c r="G28" i="11"/>
  <c r="H28" i="11"/>
  <c r="I28" i="11"/>
  <c r="C29" i="11"/>
  <c r="D29" i="11"/>
  <c r="E29" i="11"/>
  <c r="F29" i="11"/>
  <c r="G29" i="11"/>
  <c r="H29" i="11"/>
  <c r="I29" i="11"/>
  <c r="C30" i="11"/>
  <c r="D30" i="11"/>
  <c r="E30" i="11"/>
  <c r="F30" i="11"/>
  <c r="G30" i="11"/>
  <c r="H30" i="11"/>
  <c r="I30" i="11"/>
  <c r="C31" i="11"/>
  <c r="D31" i="11"/>
  <c r="E31" i="11"/>
  <c r="F31" i="11"/>
  <c r="G31" i="11"/>
  <c r="H31" i="11"/>
  <c r="I31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C34" i="11"/>
  <c r="D34" i="11"/>
  <c r="E34" i="11"/>
  <c r="F34" i="11"/>
  <c r="G34" i="11"/>
  <c r="H34" i="11"/>
  <c r="I34" i="11"/>
  <c r="C35" i="11"/>
  <c r="D35" i="11"/>
  <c r="E35" i="11"/>
  <c r="F35" i="11"/>
  <c r="G35" i="11"/>
  <c r="H35" i="11"/>
  <c r="I35" i="11"/>
  <c r="C36" i="11"/>
  <c r="D36" i="11"/>
  <c r="E36" i="11"/>
  <c r="F36" i="11"/>
  <c r="G36" i="11"/>
  <c r="H36" i="11"/>
  <c r="I36" i="11"/>
  <c r="C37" i="11"/>
  <c r="D37" i="11"/>
  <c r="E37" i="11"/>
  <c r="F37" i="11"/>
  <c r="G37" i="11"/>
  <c r="H37" i="11"/>
  <c r="I37" i="11"/>
  <c r="C38" i="11"/>
  <c r="D38" i="11"/>
  <c r="E38" i="11"/>
  <c r="F38" i="11"/>
  <c r="G38" i="11"/>
  <c r="H38" i="11"/>
  <c r="I38" i="11"/>
  <c r="C39" i="11"/>
  <c r="D39" i="11"/>
  <c r="E39" i="11"/>
  <c r="F39" i="11"/>
  <c r="G39" i="11"/>
  <c r="H39" i="11"/>
  <c r="I39" i="11"/>
  <c r="D40" i="11"/>
  <c r="E40" i="11"/>
  <c r="F40" i="11"/>
  <c r="H40" i="11"/>
  <c r="I40" i="11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X45" i="8" s="1"/>
  <c r="Y40" i="8"/>
  <c r="Z40" i="8"/>
  <c r="AA40" i="8"/>
  <c r="AA45" i="8" s="1"/>
  <c r="AB40" i="8"/>
  <c r="AC40" i="8"/>
  <c r="AD40" i="8"/>
  <c r="AE40" i="8"/>
  <c r="AF40" i="8"/>
  <c r="AG40" i="8"/>
  <c r="AH40" i="8"/>
  <c r="AI40" i="8"/>
  <c r="AJ40" i="8"/>
  <c r="AK6" i="3"/>
  <c r="AK40" i="3" s="1"/>
  <c r="AL15" i="3" s="1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T41" i="3"/>
  <c r="AJ41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C9" i="2"/>
  <c r="D9" i="2"/>
  <c r="E9" i="2"/>
  <c r="E40" i="2" s="1"/>
  <c r="F9" i="2"/>
  <c r="G9" i="2"/>
  <c r="H9" i="2"/>
  <c r="I9" i="2"/>
  <c r="I40" i="2" s="1"/>
  <c r="J9" i="2"/>
  <c r="K9" i="2"/>
  <c r="L9" i="2"/>
  <c r="M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C11" i="2"/>
  <c r="D11" i="2"/>
  <c r="F11" i="2"/>
  <c r="G11" i="2"/>
  <c r="H11" i="2"/>
  <c r="I11" i="2"/>
  <c r="J11" i="2"/>
  <c r="K11" i="2"/>
  <c r="L11" i="2"/>
  <c r="M11" i="2"/>
  <c r="N11" i="2"/>
  <c r="O11" i="2"/>
  <c r="P11" i="2"/>
  <c r="Q11" i="2"/>
  <c r="Q40" i="2" s="1"/>
  <c r="R11" i="2"/>
  <c r="S11" i="2"/>
  <c r="T11" i="2"/>
  <c r="U11" i="2"/>
  <c r="U40" i="2" s="1"/>
  <c r="V11" i="2"/>
  <c r="W11" i="2"/>
  <c r="X11" i="2"/>
  <c r="Y11" i="2"/>
  <c r="Y40" i="2" s="1"/>
  <c r="Z11" i="2"/>
  <c r="AA11" i="2"/>
  <c r="AB11" i="2"/>
  <c r="AC11" i="2"/>
  <c r="AD11" i="2"/>
  <c r="AE11" i="2"/>
  <c r="AF11" i="2"/>
  <c r="AG11" i="2"/>
  <c r="AG40" i="2" s="1"/>
  <c r="AH11" i="2"/>
  <c r="AI11" i="2"/>
  <c r="AJ11" i="2"/>
  <c r="AK11" i="2"/>
  <c r="AK40" i="2" s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C14" i="2"/>
  <c r="D14" i="2"/>
  <c r="E14" i="2"/>
  <c r="F14" i="2"/>
  <c r="G14" i="2"/>
  <c r="H14" i="2"/>
  <c r="I14" i="2"/>
  <c r="L14" i="2"/>
  <c r="M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S15" i="2"/>
  <c r="T15" i="2"/>
  <c r="U15" i="2"/>
  <c r="V15" i="2"/>
  <c r="W15" i="2"/>
  <c r="X15" i="2"/>
  <c r="Y15" i="2"/>
  <c r="AA15" i="2"/>
  <c r="AB15" i="2"/>
  <c r="AC15" i="2"/>
  <c r="AD15" i="2"/>
  <c r="AE15" i="2"/>
  <c r="AF15" i="2"/>
  <c r="AG15" i="2"/>
  <c r="AH15" i="2"/>
  <c r="AI15" i="2"/>
  <c r="AJ15" i="2"/>
  <c r="AK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T18" i="2"/>
  <c r="U18" i="2"/>
  <c r="V18" i="2"/>
  <c r="X18" i="2"/>
  <c r="Y18" i="2"/>
  <c r="Z18" i="2"/>
  <c r="AA18" i="2"/>
  <c r="AB18" i="2"/>
  <c r="AC18" i="2"/>
  <c r="AD18" i="2"/>
  <c r="AE18" i="2"/>
  <c r="AH18" i="2"/>
  <c r="AI18" i="2"/>
  <c r="AJ18" i="2"/>
  <c r="AK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F20" i="2"/>
  <c r="AG20" i="2"/>
  <c r="AH20" i="2"/>
  <c r="AI20" i="2"/>
  <c r="AJ20" i="2"/>
  <c r="AK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I22" i="2"/>
  <c r="AJ22" i="2"/>
  <c r="AK22" i="2"/>
  <c r="C23" i="2"/>
  <c r="D23" i="2"/>
  <c r="E23" i="2"/>
  <c r="F23" i="2"/>
  <c r="G23" i="2"/>
  <c r="H23" i="2"/>
  <c r="I23" i="2"/>
  <c r="J23" i="2"/>
  <c r="L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K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Q25" i="2"/>
  <c r="R25" i="2"/>
  <c r="S25" i="2"/>
  <c r="T25" i="2"/>
  <c r="U25" i="2"/>
  <c r="V25" i="2"/>
  <c r="W25" i="2"/>
  <c r="X25" i="2"/>
  <c r="Z25" i="2"/>
  <c r="AA25" i="2"/>
  <c r="AB25" i="2"/>
  <c r="AC25" i="2"/>
  <c r="AD25" i="2"/>
  <c r="AE25" i="2"/>
  <c r="AG25" i="2"/>
  <c r="AH25" i="2"/>
  <c r="AI25" i="2"/>
  <c r="AJ25" i="2"/>
  <c r="AK25" i="2"/>
  <c r="C26" i="2"/>
  <c r="D26" i="2"/>
  <c r="E26" i="2"/>
  <c r="F26" i="2"/>
  <c r="G26" i="2"/>
  <c r="H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X26" i="2"/>
  <c r="Y26" i="2"/>
  <c r="Z26" i="2"/>
  <c r="AA26" i="2"/>
  <c r="AB26" i="2"/>
  <c r="AC26" i="2"/>
  <c r="AD26" i="2"/>
  <c r="AE26" i="2"/>
  <c r="AF26" i="2"/>
  <c r="AH26" i="2"/>
  <c r="AI26" i="2"/>
  <c r="AJ26" i="2"/>
  <c r="AK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H27" i="2"/>
  <c r="AI27" i="2"/>
  <c r="AK27" i="2"/>
  <c r="C28" i="2"/>
  <c r="D28" i="2"/>
  <c r="E28" i="2"/>
  <c r="F28" i="2"/>
  <c r="G28" i="2"/>
  <c r="H28" i="2"/>
  <c r="I28" i="2"/>
  <c r="J28" i="2"/>
  <c r="K28" i="2"/>
  <c r="L28" i="2"/>
  <c r="M28" i="2"/>
  <c r="O28" i="2"/>
  <c r="P28" i="2"/>
  <c r="Q28" i="2"/>
  <c r="R28" i="2"/>
  <c r="S28" i="2"/>
  <c r="T28" i="2"/>
  <c r="U28" i="2"/>
  <c r="V28" i="2"/>
  <c r="W28" i="2"/>
  <c r="X28" i="2"/>
  <c r="Z28" i="2"/>
  <c r="AA28" i="2"/>
  <c r="AB28" i="2"/>
  <c r="AC28" i="2"/>
  <c r="AD28" i="2"/>
  <c r="AE28" i="2"/>
  <c r="AF28" i="2"/>
  <c r="AG28" i="2"/>
  <c r="AI28" i="2"/>
  <c r="AJ28" i="2"/>
  <c r="AK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30" i="2"/>
  <c r="D30" i="2"/>
  <c r="E30" i="2"/>
  <c r="F30" i="2"/>
  <c r="G30" i="2"/>
  <c r="H30" i="2"/>
  <c r="I30" i="2"/>
  <c r="K30" i="2"/>
  <c r="L30" i="2"/>
  <c r="M30" i="2"/>
  <c r="N30" i="2"/>
  <c r="O30" i="2"/>
  <c r="P30" i="2"/>
  <c r="Q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G31" i="2"/>
  <c r="AH31" i="2"/>
  <c r="AI31" i="2"/>
  <c r="AJ31" i="2"/>
  <c r="AK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C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I33" i="2"/>
  <c r="AJ33" i="2"/>
  <c r="AK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C36" i="2"/>
  <c r="D36" i="2"/>
  <c r="E36" i="2"/>
  <c r="F36" i="2"/>
  <c r="G36" i="2"/>
  <c r="H36" i="2"/>
  <c r="I36" i="2"/>
  <c r="K36" i="2"/>
  <c r="L36" i="2"/>
  <c r="M36" i="2"/>
  <c r="N36" i="2"/>
  <c r="O36" i="2"/>
  <c r="P36" i="2"/>
  <c r="Q36" i="2"/>
  <c r="R36" i="2"/>
  <c r="S36" i="2"/>
  <c r="T36" i="2"/>
  <c r="U36" i="2"/>
  <c r="V36" i="2"/>
  <c r="X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M40" i="2"/>
  <c r="AC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D42" i="2"/>
  <c r="D47" i="2" s="1"/>
  <c r="G42" i="2"/>
  <c r="H42" i="2"/>
  <c r="J42" i="2"/>
  <c r="K42" i="2"/>
  <c r="K47" i="2" s="1"/>
  <c r="L42" i="2"/>
  <c r="M42" i="2"/>
  <c r="N42" i="2"/>
  <c r="O42" i="2"/>
  <c r="Q42" i="2"/>
  <c r="S42" i="2"/>
  <c r="T42" i="2"/>
  <c r="W42" i="2"/>
  <c r="X42" i="2"/>
  <c r="Z42" i="2"/>
  <c r="AA42" i="2"/>
  <c r="AB42" i="2"/>
  <c r="AB47" i="2" s="1"/>
  <c r="AE42" i="2"/>
  <c r="AF42" i="2"/>
  <c r="AG42" i="2"/>
  <c r="AI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Z43" i="2"/>
  <c r="AA43" i="2"/>
  <c r="AA47" i="2" s="1"/>
  <c r="AB43" i="2"/>
  <c r="AC43" i="2"/>
  <c r="AD43" i="2"/>
  <c r="AE43" i="2"/>
  <c r="AF43" i="2"/>
  <c r="AG43" i="2"/>
  <c r="AH43" i="2"/>
  <c r="AI43" i="2"/>
  <c r="AJ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W44" i="2"/>
  <c r="X44" i="2"/>
  <c r="Y44" i="2"/>
  <c r="Z44" i="2"/>
  <c r="AA44" i="2"/>
  <c r="AB44" i="2"/>
  <c r="AD44" i="2"/>
  <c r="AE44" i="2"/>
  <c r="AF44" i="2"/>
  <c r="AG44" i="2"/>
  <c r="AH44" i="2"/>
  <c r="AI44" i="2"/>
  <c r="AJ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C47" i="2"/>
  <c r="G47" i="2"/>
  <c r="H47" i="2"/>
  <c r="L47" i="2"/>
  <c r="O47" i="2"/>
  <c r="P47" i="2"/>
  <c r="S47" i="2"/>
  <c r="T47" i="2"/>
  <c r="W47" i="2"/>
  <c r="X47" i="2"/>
  <c r="AE47" i="2"/>
  <c r="AF47" i="2"/>
  <c r="AI47" i="2"/>
  <c r="AJ47" i="2"/>
  <c r="AS6" i="1"/>
  <c r="AV6" i="1"/>
  <c r="AX6" i="1"/>
  <c r="AS7" i="1"/>
  <c r="AV7" i="1"/>
  <c r="AX7" i="1"/>
  <c r="AW7" i="1" s="1"/>
  <c r="AS8" i="1"/>
  <c r="AV8" i="1"/>
  <c r="AX8" i="1"/>
  <c r="AW8" i="1" s="1"/>
  <c r="AS9" i="1"/>
  <c r="AV9" i="1"/>
  <c r="AX9" i="1"/>
  <c r="AW9" i="1" s="1"/>
  <c r="AS10" i="1"/>
  <c r="AV10" i="1"/>
  <c r="AX10" i="1"/>
  <c r="AW10" i="1" s="1"/>
  <c r="AS11" i="1"/>
  <c r="AV11" i="1"/>
  <c r="AX11" i="1"/>
  <c r="AW11" i="1" s="1"/>
  <c r="AS12" i="1"/>
  <c r="AV12" i="1"/>
  <c r="AX12" i="1"/>
  <c r="AW12" i="1" s="1"/>
  <c r="AS13" i="1"/>
  <c r="AV13" i="1"/>
  <c r="AX13" i="1"/>
  <c r="AW13" i="1" s="1"/>
  <c r="AS14" i="1"/>
  <c r="AV14" i="1"/>
  <c r="AX14" i="1"/>
  <c r="AW14" i="1" s="1"/>
  <c r="AS15" i="1"/>
  <c r="AV15" i="1"/>
  <c r="AX15" i="1"/>
  <c r="AW15" i="1" s="1"/>
  <c r="AS16" i="1"/>
  <c r="AV16" i="1"/>
  <c r="AX16" i="1"/>
  <c r="AW16" i="1" s="1"/>
  <c r="AS17" i="1"/>
  <c r="AV17" i="1"/>
  <c r="AX17" i="1"/>
  <c r="AW17" i="1" s="1"/>
  <c r="AS18" i="1"/>
  <c r="AV18" i="1"/>
  <c r="AX18" i="1"/>
  <c r="AW18" i="1" s="1"/>
  <c r="AS19" i="1"/>
  <c r="AV19" i="1"/>
  <c r="AX19" i="1"/>
  <c r="AW19" i="1" s="1"/>
  <c r="AS20" i="1"/>
  <c r="AV20" i="1"/>
  <c r="AX20" i="1"/>
  <c r="AW20" i="1" s="1"/>
  <c r="AS21" i="1"/>
  <c r="AV21" i="1"/>
  <c r="AX21" i="1"/>
  <c r="AW21" i="1" s="1"/>
  <c r="AS22" i="1"/>
  <c r="AV22" i="1"/>
  <c r="AX22" i="1"/>
  <c r="AW22" i="1" s="1"/>
  <c r="AS23" i="1"/>
  <c r="AV23" i="1"/>
  <c r="AX23" i="1"/>
  <c r="AW23" i="1" s="1"/>
  <c r="AS24" i="1"/>
  <c r="AV24" i="1"/>
  <c r="AX24" i="1"/>
  <c r="AW24" i="1" s="1"/>
  <c r="AS25" i="1"/>
  <c r="AV25" i="1"/>
  <c r="AX25" i="1"/>
  <c r="AW25" i="1" s="1"/>
  <c r="AS26" i="1"/>
  <c r="AV26" i="1"/>
  <c r="AX26" i="1"/>
  <c r="AW26" i="1" s="1"/>
  <c r="AS27" i="1"/>
  <c r="AV27" i="1"/>
  <c r="AX27" i="1"/>
  <c r="AW27" i="1" s="1"/>
  <c r="AS28" i="1"/>
  <c r="AV28" i="1"/>
  <c r="AX28" i="1"/>
  <c r="AW28" i="1" s="1"/>
  <c r="AS29" i="1"/>
  <c r="AV29" i="1"/>
  <c r="AX29" i="1"/>
  <c r="AW29" i="1" s="1"/>
  <c r="AS30" i="1"/>
  <c r="AV30" i="1"/>
  <c r="AX30" i="1"/>
  <c r="AW30" i="1" s="1"/>
  <c r="AS31" i="1"/>
  <c r="AV31" i="1"/>
  <c r="AX31" i="1"/>
  <c r="AW31" i="1" s="1"/>
  <c r="AS32" i="1"/>
  <c r="AV32" i="1"/>
  <c r="AX32" i="1"/>
  <c r="AW32" i="1" s="1"/>
  <c r="AS33" i="1"/>
  <c r="AV33" i="1"/>
  <c r="AX33" i="1"/>
  <c r="AW33" i="1" s="1"/>
  <c r="AS34" i="1"/>
  <c r="AV34" i="1"/>
  <c r="AX34" i="1"/>
  <c r="AW34" i="1" s="1"/>
  <c r="AS35" i="1"/>
  <c r="AV35" i="1"/>
  <c r="AX35" i="1"/>
  <c r="AW35" i="1" s="1"/>
  <c r="AS36" i="1"/>
  <c r="AV36" i="1"/>
  <c r="AX36" i="1"/>
  <c r="AW36" i="1" s="1"/>
  <c r="AS37" i="1"/>
  <c r="AV37" i="1"/>
  <c r="AX37" i="1"/>
  <c r="AW37" i="1" s="1"/>
  <c r="AS38" i="1"/>
  <c r="AV38" i="1"/>
  <c r="AX38" i="1"/>
  <c r="AW38" i="1" s="1"/>
  <c r="AS39" i="1"/>
  <c r="AV39" i="1"/>
  <c r="AX39" i="1"/>
  <c r="AW39" i="1" s="1"/>
  <c r="AR40" i="1"/>
  <c r="AS40" i="1"/>
  <c r="AV40" i="1"/>
  <c r="M48" i="2" l="1"/>
  <c r="AF40" i="2"/>
  <c r="AF48" i="2" s="1"/>
  <c r="T40" i="2"/>
  <c r="T48" i="2" s="1"/>
  <c r="H40" i="2"/>
  <c r="H48" i="2" s="1"/>
  <c r="AE40" i="2"/>
  <c r="AE48" i="2" s="1"/>
  <c r="S40" i="2"/>
  <c r="S48" i="2" s="1"/>
  <c r="G40" i="2"/>
  <c r="G48" i="2" s="1"/>
  <c r="AH40" i="2"/>
  <c r="V40" i="2"/>
  <c r="V48" i="2" s="1"/>
  <c r="J40" i="2"/>
  <c r="D41" i="3"/>
  <c r="AL19" i="3"/>
  <c r="G40" i="13"/>
  <c r="G40" i="15" s="1"/>
  <c r="G40" i="12"/>
  <c r="G40" i="11"/>
  <c r="AF41" i="3"/>
  <c r="P41" i="3"/>
  <c r="AL31" i="3"/>
  <c r="AJ40" i="2"/>
  <c r="AJ48" i="2" s="1"/>
  <c r="X40" i="2"/>
  <c r="X48" i="2" s="1"/>
  <c r="P40" i="2"/>
  <c r="P48" i="2" s="1"/>
  <c r="D40" i="2"/>
  <c r="D48" i="2" s="1"/>
  <c r="AA40" i="2"/>
  <c r="AA48" i="2" s="1"/>
  <c r="O40" i="2"/>
  <c r="O48" i="2" s="1"/>
  <c r="K40" i="2"/>
  <c r="K48" i="2" s="1"/>
  <c r="AD40" i="2"/>
  <c r="R40" i="2"/>
  <c r="F40" i="2"/>
  <c r="AL8" i="3"/>
  <c r="AL12" i="3"/>
  <c r="AL16" i="3"/>
  <c r="AL20" i="3"/>
  <c r="AL24" i="3"/>
  <c r="AL28" i="3"/>
  <c r="AL32" i="3"/>
  <c r="AL36" i="3"/>
  <c r="E41" i="3"/>
  <c r="I41" i="3"/>
  <c r="M41" i="3"/>
  <c r="Q41" i="3"/>
  <c r="U41" i="3"/>
  <c r="Y41" i="3"/>
  <c r="AC41" i="3"/>
  <c r="AG41" i="3"/>
  <c r="AL9" i="3"/>
  <c r="AL13" i="3"/>
  <c r="AL17" i="3"/>
  <c r="AL21" i="3"/>
  <c r="AL25" i="3"/>
  <c r="AL29" i="3"/>
  <c r="AL33" i="3"/>
  <c r="AL37" i="3"/>
  <c r="AL10" i="3"/>
  <c r="AL14" i="3"/>
  <c r="AL18" i="3"/>
  <c r="AL22" i="3"/>
  <c r="AL26" i="3"/>
  <c r="AL30" i="3"/>
  <c r="AL34" i="3"/>
  <c r="AL38" i="3"/>
  <c r="C13" i="15"/>
  <c r="J13" i="13"/>
  <c r="C9" i="15"/>
  <c r="J9" i="13"/>
  <c r="AH47" i="2"/>
  <c r="AD47" i="2"/>
  <c r="Z47" i="2"/>
  <c r="V47" i="2"/>
  <c r="R47" i="2"/>
  <c r="N47" i="2"/>
  <c r="J47" i="2"/>
  <c r="F47" i="2"/>
  <c r="AB41" i="3"/>
  <c r="L41" i="3"/>
  <c r="AI41" i="3"/>
  <c r="AE41" i="3"/>
  <c r="AA41" i="3"/>
  <c r="W41" i="3"/>
  <c r="S41" i="3"/>
  <c r="O41" i="3"/>
  <c r="K41" i="3"/>
  <c r="G41" i="3"/>
  <c r="C41" i="3"/>
  <c r="AL27" i="3"/>
  <c r="AL11" i="3"/>
  <c r="AK40" i="8"/>
  <c r="AL26" i="8" s="1"/>
  <c r="AB40" i="2"/>
  <c r="AB48" i="2" s="1"/>
  <c r="L40" i="2"/>
  <c r="L48" i="2" s="1"/>
  <c r="AI40" i="2"/>
  <c r="AI48" i="2" s="1"/>
  <c r="W40" i="2"/>
  <c r="W48" i="2" s="1"/>
  <c r="C40" i="2"/>
  <c r="Z40" i="2"/>
  <c r="Z48" i="2" s="1"/>
  <c r="N40" i="2"/>
  <c r="N48" i="2" s="1"/>
  <c r="AL35" i="3"/>
  <c r="AH45" i="8"/>
  <c r="N41" i="8"/>
  <c r="C48" i="2"/>
  <c r="AW6" i="1"/>
  <c r="AW40" i="1" s="1"/>
  <c r="AX40" i="1"/>
  <c r="AK47" i="2"/>
  <c r="AK48" i="2" s="1"/>
  <c r="AG47" i="2"/>
  <c r="AG48" i="2" s="1"/>
  <c r="AC47" i="2"/>
  <c r="AC48" i="2" s="1"/>
  <c r="Y47" i="2"/>
  <c r="Y48" i="2" s="1"/>
  <c r="U47" i="2"/>
  <c r="U48" i="2" s="1"/>
  <c r="Q47" i="2"/>
  <c r="Q48" i="2" s="1"/>
  <c r="M47" i="2"/>
  <c r="I47" i="2"/>
  <c r="I48" i="2" s="1"/>
  <c r="E47" i="2"/>
  <c r="E48" i="2" s="1"/>
  <c r="X41" i="3"/>
  <c r="H41" i="3"/>
  <c r="AH41" i="3"/>
  <c r="AD41" i="3"/>
  <c r="Z41" i="3"/>
  <c r="V41" i="3"/>
  <c r="R41" i="3"/>
  <c r="N41" i="3"/>
  <c r="J41" i="3"/>
  <c r="F41" i="3"/>
  <c r="AL39" i="3"/>
  <c r="AL23" i="3"/>
  <c r="AL7" i="3"/>
  <c r="W41" i="8"/>
  <c r="G41" i="8"/>
  <c r="AL29" i="8"/>
  <c r="AL13" i="8"/>
  <c r="AL6" i="3"/>
  <c r="C40" i="13"/>
  <c r="C40" i="15" s="1"/>
  <c r="C40" i="11"/>
  <c r="J38" i="13"/>
  <c r="C38" i="15"/>
  <c r="J36" i="13"/>
  <c r="J36" i="15" s="1"/>
  <c r="C36" i="15"/>
  <c r="J34" i="13"/>
  <c r="C34" i="15"/>
  <c r="J32" i="13"/>
  <c r="J32" i="15" s="1"/>
  <c r="C32" i="15"/>
  <c r="J30" i="13"/>
  <c r="C30" i="15"/>
  <c r="J28" i="13"/>
  <c r="J28" i="15" s="1"/>
  <c r="C28" i="15"/>
  <c r="J26" i="13"/>
  <c r="C26" i="15"/>
  <c r="J24" i="13"/>
  <c r="J24" i="15" s="1"/>
  <c r="C24" i="15"/>
  <c r="C23" i="15"/>
  <c r="J23" i="13"/>
  <c r="C22" i="15"/>
  <c r="J22" i="13"/>
  <c r="C21" i="15"/>
  <c r="J21" i="13"/>
  <c r="C20" i="15"/>
  <c r="J20" i="13"/>
  <c r="C19" i="15"/>
  <c r="J19" i="13"/>
  <c r="C18" i="15"/>
  <c r="J18" i="13"/>
  <c r="C17" i="15"/>
  <c r="J17" i="13"/>
  <c r="C16" i="15"/>
  <c r="J16" i="13"/>
  <c r="C15" i="15"/>
  <c r="J15" i="13"/>
  <c r="C14" i="15"/>
  <c r="J14" i="13"/>
  <c r="C10" i="15"/>
  <c r="J10" i="13"/>
  <c r="AC47" i="8"/>
  <c r="C11" i="15"/>
  <c r="J11" i="13"/>
  <c r="J39" i="13"/>
  <c r="C39" i="15"/>
  <c r="J37" i="13"/>
  <c r="C37" i="15"/>
  <c r="J35" i="13"/>
  <c r="C35" i="15"/>
  <c r="J33" i="13"/>
  <c r="C33" i="15"/>
  <c r="J31" i="13"/>
  <c r="C31" i="15"/>
  <c r="J29" i="13"/>
  <c r="C29" i="15"/>
  <c r="J27" i="13"/>
  <c r="C27" i="15"/>
  <c r="J25" i="13"/>
  <c r="C25" i="15"/>
  <c r="C12" i="15"/>
  <c r="J12" i="13"/>
  <c r="J12" i="15" s="1"/>
  <c r="AU40" i="1"/>
  <c r="J6" i="15" s="1"/>
  <c r="C40" i="17"/>
  <c r="C40" i="18"/>
  <c r="J8" i="13"/>
  <c r="J8" i="15" s="1"/>
  <c r="J7" i="13"/>
  <c r="J7" i="15" s="1"/>
  <c r="D40" i="17"/>
  <c r="AL22" i="8" l="1"/>
  <c r="J13" i="15"/>
  <c r="Z41" i="8"/>
  <c r="J31" i="15"/>
  <c r="J39" i="15"/>
  <c r="J10" i="15"/>
  <c r="J15" i="15"/>
  <c r="J17" i="15"/>
  <c r="J19" i="15"/>
  <c r="J21" i="15"/>
  <c r="J23" i="15"/>
  <c r="AA41" i="8"/>
  <c r="AL17" i="8"/>
  <c r="AL33" i="8"/>
  <c r="K41" i="8"/>
  <c r="AE41" i="8"/>
  <c r="AH41" i="8"/>
  <c r="AL10" i="8"/>
  <c r="F48" i="2"/>
  <c r="AH48" i="2"/>
  <c r="AL8" i="8"/>
  <c r="AL12" i="8"/>
  <c r="AL16" i="8"/>
  <c r="AL20" i="8"/>
  <c r="AL24" i="8"/>
  <c r="AL28" i="8"/>
  <c r="AL32" i="8"/>
  <c r="AL36" i="8"/>
  <c r="E41" i="8"/>
  <c r="I41" i="8"/>
  <c r="M41" i="8"/>
  <c r="Q41" i="8"/>
  <c r="U41" i="8"/>
  <c r="Y41" i="8"/>
  <c r="AC41" i="8"/>
  <c r="AG41" i="8"/>
  <c r="AL11" i="8"/>
  <c r="AL27" i="8"/>
  <c r="L41" i="8"/>
  <c r="AB41" i="8"/>
  <c r="AL39" i="8"/>
  <c r="AL15" i="8"/>
  <c r="AL31" i="8"/>
  <c r="P41" i="8"/>
  <c r="AF41" i="8"/>
  <c r="AL7" i="8"/>
  <c r="H41" i="8"/>
  <c r="AL19" i="8"/>
  <c r="AL35" i="8"/>
  <c r="D41" i="8"/>
  <c r="T41" i="8"/>
  <c r="AJ41" i="8"/>
  <c r="AL23" i="8"/>
  <c r="X41" i="8"/>
  <c r="AL38" i="8"/>
  <c r="AD41" i="8"/>
  <c r="J27" i="15"/>
  <c r="J35" i="15"/>
  <c r="J11" i="15"/>
  <c r="J26" i="15"/>
  <c r="J30" i="15"/>
  <c r="J34" i="15"/>
  <c r="J38" i="15"/>
  <c r="AL21" i="8"/>
  <c r="AL37" i="8"/>
  <c r="O41" i="8"/>
  <c r="AI41" i="8"/>
  <c r="AL14" i="8"/>
  <c r="AL30" i="8"/>
  <c r="J9" i="15"/>
  <c r="F41" i="8"/>
  <c r="R48" i="2"/>
  <c r="J41" i="8"/>
  <c r="J8" i="18"/>
  <c r="J12" i="18"/>
  <c r="J16" i="18"/>
  <c r="J20" i="18"/>
  <c r="J24" i="18"/>
  <c r="J28" i="18"/>
  <c r="J32" i="18"/>
  <c r="J36" i="18"/>
  <c r="J40" i="18"/>
  <c r="J10" i="18"/>
  <c r="J14" i="18"/>
  <c r="J18" i="18"/>
  <c r="J22" i="18"/>
  <c r="J26" i="18"/>
  <c r="J30" i="18"/>
  <c r="J34" i="18"/>
  <c r="J38" i="18"/>
  <c r="J13" i="18"/>
  <c r="J21" i="18"/>
  <c r="J29" i="18"/>
  <c r="J37" i="18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6" i="18"/>
  <c r="J7" i="18"/>
  <c r="J15" i="18"/>
  <c r="J23" i="18"/>
  <c r="J31" i="18"/>
  <c r="J39" i="18"/>
  <c r="J9" i="18"/>
  <c r="J17" i="18"/>
  <c r="J25" i="18"/>
  <c r="J33" i="18"/>
  <c r="J11" i="18"/>
  <c r="J19" i="18"/>
  <c r="J27" i="18"/>
  <c r="J35" i="18"/>
  <c r="J40" i="15"/>
  <c r="J25" i="15"/>
  <c r="J29" i="15"/>
  <c r="J33" i="15"/>
  <c r="J37" i="15"/>
  <c r="J14" i="15"/>
  <c r="J16" i="15"/>
  <c r="J18" i="15"/>
  <c r="J20" i="15"/>
  <c r="J22" i="15"/>
  <c r="AL9" i="8"/>
  <c r="AL25" i="8"/>
  <c r="C41" i="8"/>
  <c r="S41" i="8"/>
  <c r="AL6" i="8"/>
  <c r="AL18" i="8"/>
  <c r="AL34" i="8"/>
  <c r="R41" i="8"/>
  <c r="AD48" i="2"/>
  <c r="V41" i="8"/>
  <c r="J48" i="2"/>
</calcChain>
</file>

<file path=xl/sharedStrings.xml><?xml version="1.0" encoding="utf-8"?>
<sst xmlns="http://schemas.openxmlformats.org/spreadsheetml/2006/main" count="1021" uniqueCount="189">
  <si>
    <t>01</t>
  </si>
  <si>
    <t>02</t>
  </si>
  <si>
    <t>03</t>
  </si>
  <si>
    <t>04</t>
  </si>
  <si>
    <t>05</t>
  </si>
  <si>
    <t>06</t>
  </si>
  <si>
    <t>07</t>
  </si>
  <si>
    <t>08</t>
  </si>
  <si>
    <t>09</t>
  </si>
  <si>
    <t>33</t>
  </si>
  <si>
    <t>34</t>
  </si>
  <si>
    <t>農業</t>
    <rPh sb="0" eb="2">
      <t>ノウギョウ</t>
    </rPh>
    <phoneticPr fontId="4"/>
  </si>
  <si>
    <t>林業</t>
    <rPh sb="0" eb="2">
      <t>リンギョウ</t>
    </rPh>
    <phoneticPr fontId="4"/>
  </si>
  <si>
    <t>鉱業</t>
  </si>
  <si>
    <t>食料品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</si>
  <si>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</si>
  <si>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</si>
  <si>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</si>
  <si>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</si>
  <si>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</si>
  <si>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</si>
  <si>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</si>
  <si>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</si>
  <si>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</si>
  <si>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</si>
  <si>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</si>
  <si>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</si>
  <si>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その他の製造工業製品</t>
  </si>
  <si>
    <t>建設</t>
  </si>
  <si>
    <t>電力・ガス・熱供給</t>
  </si>
  <si>
    <t>水道・廃棄物処理</t>
  </si>
  <si>
    <t>商業</t>
  </si>
  <si>
    <t>金融・保険</t>
  </si>
  <si>
    <t>不動産</t>
  </si>
  <si>
    <t>運輸</t>
  </si>
  <si>
    <t>通信・放送</t>
  </si>
  <si>
    <t>公務</t>
  </si>
  <si>
    <t>教育・研究</t>
  </si>
  <si>
    <t>医療・保健・社会保障・介護</t>
    <rPh sb="3" eb="5">
      <t>ホケン</t>
    </rPh>
    <phoneticPr fontId="4"/>
  </si>
  <si>
    <t>その他の公共サービス</t>
  </si>
  <si>
    <t>対事業所サービス</t>
  </si>
  <si>
    <t>対個人サービス</t>
  </si>
  <si>
    <t>事務用品</t>
  </si>
  <si>
    <t>分類不明</t>
  </si>
  <si>
    <t>内生部門計</t>
  </si>
  <si>
    <t>民間消費支出</t>
  </si>
  <si>
    <t>一般政府消費支出</t>
  </si>
  <si>
    <t>在庫純増</t>
  </si>
  <si>
    <t>最終需要計</t>
  </si>
  <si>
    <t>需要合計</t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</si>
  <si>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</si>
  <si>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</si>
  <si>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</si>
  <si>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</si>
  <si>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</si>
  <si>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33</t>
    <phoneticPr fontId="4"/>
  </si>
  <si>
    <t>34</t>
    <phoneticPr fontId="4"/>
  </si>
  <si>
    <t>35</t>
    <phoneticPr fontId="4"/>
  </si>
  <si>
    <t>36</t>
    <phoneticPr fontId="4"/>
  </si>
  <si>
    <t>37</t>
    <phoneticPr fontId="4"/>
  </si>
  <si>
    <t>雇用者所得</t>
  </si>
  <si>
    <t>38</t>
    <phoneticPr fontId="4"/>
  </si>
  <si>
    <t>営業余剰</t>
  </si>
  <si>
    <t>39</t>
    <phoneticPr fontId="4"/>
  </si>
  <si>
    <t>資本減耗引当</t>
  </si>
  <si>
    <t>40</t>
    <phoneticPr fontId="4"/>
  </si>
  <si>
    <t>41</t>
    <phoneticPr fontId="4"/>
  </si>
  <si>
    <t>（控除）経常補助金</t>
  </si>
  <si>
    <t>42</t>
    <phoneticPr fontId="4"/>
  </si>
  <si>
    <t>粗付加価値部門計</t>
  </si>
  <si>
    <t>54</t>
    <phoneticPr fontId="4"/>
  </si>
  <si>
    <t>漁業</t>
    <phoneticPr fontId="4"/>
  </si>
  <si>
    <t>家計外消費支出</t>
    <phoneticPr fontId="4"/>
  </si>
  <si>
    <t>間接税（除関税）</t>
    <phoneticPr fontId="4"/>
  </si>
  <si>
    <t>01</t>
    <phoneticPr fontId="4"/>
  </si>
  <si>
    <t>02</t>
    <phoneticPr fontId="4"/>
  </si>
  <si>
    <t>03</t>
    <phoneticPr fontId="4"/>
  </si>
  <si>
    <t>04</t>
    <phoneticPr fontId="4"/>
  </si>
  <si>
    <t>投入係数表</t>
    <rPh sb="0" eb="2">
      <t>トウニュウ</t>
    </rPh>
    <rPh sb="2" eb="4">
      <t>ケイスウ</t>
    </rPh>
    <rPh sb="4" eb="5">
      <t>ヒョウ</t>
    </rPh>
    <phoneticPr fontId="4"/>
  </si>
  <si>
    <t>漁業</t>
  </si>
  <si>
    <t>逆行列係数表</t>
    <rPh sb="0" eb="1">
      <t>ギャク</t>
    </rPh>
    <rPh sb="1" eb="3">
      <t>ギョウレツ</t>
    </rPh>
    <rPh sb="3" eb="5">
      <t>ケイスウ</t>
    </rPh>
    <rPh sb="5" eb="6">
      <t>ヒョウ</t>
    </rPh>
    <phoneticPr fontId="4"/>
  </si>
  <si>
    <t>平均</t>
    <rPh sb="0" eb="2">
      <t>ヘイキン</t>
    </rPh>
    <phoneticPr fontId="3"/>
  </si>
  <si>
    <t>列和</t>
    <rPh sb="0" eb="1">
      <t>レツ</t>
    </rPh>
    <rPh sb="1" eb="2">
      <t>ワ</t>
    </rPh>
    <phoneticPr fontId="4"/>
  </si>
  <si>
    <t>影響力係数</t>
    <rPh sb="0" eb="3">
      <t>エイキョウリョク</t>
    </rPh>
    <rPh sb="3" eb="5">
      <t>ケイスウ</t>
    </rPh>
    <phoneticPr fontId="4"/>
  </si>
  <si>
    <t>行和</t>
    <rPh sb="0" eb="1">
      <t>ギョウ</t>
    </rPh>
    <rPh sb="1" eb="2">
      <t>ワ</t>
    </rPh>
    <phoneticPr fontId="3"/>
  </si>
  <si>
    <t>感応度係数</t>
  </si>
  <si>
    <t>01～34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</si>
  <si>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</si>
  <si>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</si>
  <si>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</si>
  <si>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</si>
  <si>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</si>
  <si>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</si>
  <si>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</si>
  <si>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</si>
  <si>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</si>
  <si>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</si>
  <si>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</si>
  <si>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</si>
  <si>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</si>
  <si>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</si>
  <si>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54</t>
  </si>
  <si>
    <t>農業</t>
    <rPh sb="0" eb="2">
      <t>ノウギョウ</t>
    </rPh>
    <phoneticPr fontId="1"/>
  </si>
  <si>
    <t>林業</t>
    <rPh sb="0" eb="2">
      <t>リンギョウ</t>
    </rPh>
    <phoneticPr fontId="1"/>
  </si>
  <si>
    <t>医療・保健・社会保障・介護</t>
    <rPh sb="3" eb="5">
      <t>ホケン</t>
    </rPh>
    <phoneticPr fontId="1"/>
  </si>
  <si>
    <t>家計外消費支出</t>
  </si>
  <si>
    <t>移輸出</t>
    <rPh sb="0" eb="1">
      <t>イ</t>
    </rPh>
    <phoneticPr fontId="1"/>
  </si>
  <si>
    <t>（控除）
移輸入</t>
    <rPh sb="5" eb="6">
      <t>イ</t>
    </rPh>
    <phoneticPr fontId="1"/>
  </si>
  <si>
    <t>最終需要
部門計</t>
  </si>
  <si>
    <t>間接税（除関税）</t>
  </si>
  <si>
    <t>生産者価格評価表</t>
    <rPh sb="0" eb="3">
      <t>セイサンシャ</t>
    </rPh>
    <rPh sb="3" eb="5">
      <t>カカク</t>
    </rPh>
    <rPh sb="5" eb="7">
      <t>ヒョウカ</t>
    </rPh>
    <rPh sb="7" eb="8">
      <t>ヒョウ</t>
    </rPh>
    <phoneticPr fontId="1"/>
  </si>
  <si>
    <t>（単位：１００万円）</t>
    <rPh sb="1" eb="3">
      <t>タンイ</t>
    </rPh>
    <rPh sb="7" eb="9">
      <t>マンエン</t>
    </rPh>
    <phoneticPr fontId="1"/>
  </si>
  <si>
    <t>36～41</t>
  </si>
  <si>
    <t>35＋42</t>
  </si>
  <si>
    <t>42＋44</t>
  </si>
  <si>
    <t>43＋44</t>
  </si>
  <si>
    <t>45＋47</t>
  </si>
  <si>
    <t>35＋48</t>
  </si>
  <si>
    <t>市内総固定資本形成（公的）</t>
    <phoneticPr fontId="1"/>
  </si>
  <si>
    <t>市内総固定資本形成（民間）</t>
    <phoneticPr fontId="1"/>
  </si>
  <si>
    <t>市内最終
需要計</t>
    <phoneticPr fontId="1"/>
  </si>
  <si>
    <t>市内需要
合計</t>
    <phoneticPr fontId="1"/>
  </si>
  <si>
    <t>市内生産額</t>
    <phoneticPr fontId="1"/>
  </si>
  <si>
    <t>市内生産額</t>
    <phoneticPr fontId="1"/>
  </si>
  <si>
    <t>市内生産額</t>
    <rPh sb="0" eb="1">
      <t>シ</t>
    </rPh>
    <phoneticPr fontId="4"/>
  </si>
  <si>
    <t>最終需要項目別生産誘発額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2">
      <t>ガク</t>
    </rPh>
    <phoneticPr fontId="4"/>
  </si>
  <si>
    <t>単位：１００万円</t>
    <rPh sb="0" eb="2">
      <t>タンイ</t>
    </rPh>
    <rPh sb="6" eb="8">
      <t>マンエン</t>
    </rPh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</si>
  <si>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</si>
  <si>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</si>
  <si>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</si>
  <si>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</si>
  <si>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</si>
  <si>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</si>
  <si>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44</t>
    <phoneticPr fontId="4"/>
  </si>
  <si>
    <t>合計</t>
    <rPh sb="0" eb="2">
      <t>ゴウケイ</t>
    </rPh>
    <phoneticPr fontId="4"/>
  </si>
  <si>
    <t>家計外
消費支出</t>
    <phoneticPr fontId="4"/>
  </si>
  <si>
    <t>一般政府
消費支出</t>
    <phoneticPr fontId="4"/>
  </si>
  <si>
    <t>移輸出</t>
    <rPh sb="0" eb="1">
      <t>イ</t>
    </rPh>
    <rPh sb="1" eb="3">
      <t>ユシュツ</t>
    </rPh>
    <phoneticPr fontId="4"/>
  </si>
  <si>
    <t>漁業</t>
    <phoneticPr fontId="4"/>
  </si>
  <si>
    <t>最終需要項目別生産誘発依存度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3">
      <t>イゾン</t>
    </rPh>
    <rPh sb="13" eb="14">
      <t>ド</t>
    </rPh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</si>
  <si>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</si>
  <si>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</si>
  <si>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</si>
  <si>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</si>
  <si>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</si>
  <si>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</si>
  <si>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44</t>
    <phoneticPr fontId="4"/>
  </si>
  <si>
    <t>家計外
消費支出</t>
    <phoneticPr fontId="4"/>
  </si>
  <si>
    <t>一般政府
消費支出</t>
    <phoneticPr fontId="4"/>
  </si>
  <si>
    <t>漁業</t>
    <phoneticPr fontId="4"/>
  </si>
  <si>
    <t>平均</t>
    <rPh sb="0" eb="2">
      <t>ヘイキン</t>
    </rPh>
    <phoneticPr fontId="4"/>
  </si>
  <si>
    <t>最終需要項目別生産誘発係数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3">
      <t>ケイスウ</t>
    </rPh>
    <phoneticPr fontId="4"/>
  </si>
  <si>
    <t>平成12年（2000年）鳥取市産業連関表</t>
    <rPh sb="0" eb="2">
      <t>ヘイセイ</t>
    </rPh>
    <rPh sb="4" eb="5">
      <t>ネン</t>
    </rPh>
    <rPh sb="10" eb="11">
      <t>ネン</t>
    </rPh>
    <rPh sb="12" eb="14">
      <t>トットリ</t>
    </rPh>
    <rPh sb="14" eb="15">
      <t>シ</t>
    </rPh>
    <rPh sb="15" eb="17">
      <t>サンギョウ</t>
    </rPh>
    <rPh sb="17" eb="19">
      <t>レンカン</t>
    </rPh>
    <rPh sb="19" eb="20">
      <t>ヒョウ</t>
    </rPh>
    <phoneticPr fontId="1"/>
  </si>
  <si>
    <t>平成12年（2000年）鳥取市産業連関表</t>
    <rPh sb="0" eb="2">
      <t>ヘイセイ</t>
    </rPh>
    <rPh sb="4" eb="5">
      <t>ネン</t>
    </rPh>
    <rPh sb="10" eb="11">
      <t>ネン</t>
    </rPh>
    <rPh sb="12" eb="14">
      <t>トットリ</t>
    </rPh>
    <rPh sb="14" eb="15">
      <t>シ</t>
    </rPh>
    <rPh sb="15" eb="17">
      <t>サンギョウ</t>
    </rPh>
    <rPh sb="17" eb="19">
      <t>レンカン</t>
    </rPh>
    <rPh sb="19" eb="20">
      <t>ヒョウ</t>
    </rPh>
    <phoneticPr fontId="4"/>
  </si>
  <si>
    <t>平成12年（2000年）鳥取市産業連関表</t>
    <rPh sb="0" eb="2">
      <t>ヘイセイ</t>
    </rPh>
    <rPh sb="4" eb="5">
      <t>ネン</t>
    </rPh>
    <rPh sb="10" eb="11">
      <t>ネン</t>
    </rPh>
    <rPh sb="12" eb="15">
      <t>トットリシ</t>
    </rPh>
    <rPh sb="15" eb="17">
      <t>サンギョウ</t>
    </rPh>
    <rPh sb="17" eb="19">
      <t>レンカン</t>
    </rPh>
    <rPh sb="19" eb="20">
      <t>ヒョウ</t>
    </rPh>
    <phoneticPr fontId="4"/>
  </si>
  <si>
    <t>最終需要項目別粗付加価値誘発額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</t>
    </rPh>
    <rPh sb="14" eb="15">
      <t>ガク</t>
    </rPh>
    <phoneticPr fontId="4"/>
  </si>
  <si>
    <t>家計外
消費支出</t>
    <phoneticPr fontId="4"/>
  </si>
  <si>
    <t>一般政府
消費支出</t>
    <phoneticPr fontId="4"/>
  </si>
  <si>
    <t>漁業</t>
    <phoneticPr fontId="4"/>
  </si>
  <si>
    <t>最終需要項目別粗付加価値誘発依存度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</t>
    </rPh>
    <rPh sb="14" eb="16">
      <t>イゾン</t>
    </rPh>
    <rPh sb="16" eb="17">
      <t>ド</t>
    </rPh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</si>
  <si>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</si>
  <si>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</si>
  <si>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</si>
  <si>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</si>
  <si>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</si>
  <si>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</si>
  <si>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44</t>
    <phoneticPr fontId="4"/>
  </si>
  <si>
    <t>家計外
消費支出</t>
    <phoneticPr fontId="4"/>
  </si>
  <si>
    <t>一般政府
消費支出</t>
    <phoneticPr fontId="4"/>
  </si>
  <si>
    <t>漁業</t>
    <phoneticPr fontId="4"/>
  </si>
  <si>
    <t>最終需要項目別粗付加価値誘発係数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</t>
    </rPh>
    <rPh sb="14" eb="16">
      <t>ケイスウ</t>
    </rPh>
    <phoneticPr fontId="4"/>
  </si>
  <si>
    <t>家計外
消費支出</t>
    <phoneticPr fontId="4"/>
  </si>
  <si>
    <t>一般政府
消費支出</t>
    <phoneticPr fontId="4"/>
  </si>
  <si>
    <t>漁業</t>
    <phoneticPr fontId="4"/>
  </si>
  <si>
    <t>最終需要項目別輸入誘発額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ユニュウ</t>
    </rPh>
    <rPh sb="9" eb="11">
      <t>ユウハツ</t>
    </rPh>
    <rPh sb="11" eb="12">
      <t>ガク</t>
    </rPh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</si>
  <si>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</si>
  <si>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</si>
  <si>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</si>
  <si>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</si>
  <si>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</si>
  <si>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</si>
  <si>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44</t>
    <phoneticPr fontId="4"/>
  </si>
  <si>
    <t>漁業</t>
    <rPh sb="0" eb="2">
      <t>ギョギョウ</t>
    </rPh>
    <phoneticPr fontId="4"/>
  </si>
  <si>
    <t>最終需要項目別輸入誘発依存度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ユニュウ</t>
    </rPh>
    <rPh sb="9" eb="11">
      <t>ユウハツ</t>
    </rPh>
    <rPh sb="11" eb="13">
      <t>イゾン</t>
    </rPh>
    <rPh sb="13" eb="14">
      <t>ド</t>
    </rPh>
    <phoneticPr fontId="4"/>
  </si>
  <si>
    <t>最終需要項目別輸入誘発係数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ユニュウ</t>
    </rPh>
    <rPh sb="9" eb="11">
      <t>ユウハツ</t>
    </rPh>
    <rPh sb="11" eb="13">
      <t>ケイスウ</t>
    </rPh>
    <phoneticPr fontId="4"/>
  </si>
  <si>
    <t>平成12年（2000年）鳥取市産業連関表</t>
    <rPh sb="0" eb="2">
      <t>ヘイセイ</t>
    </rPh>
    <rPh sb="4" eb="5">
      <t>ネン</t>
    </rPh>
    <rPh sb="10" eb="11">
      <t>ネン</t>
    </rPh>
    <rPh sb="15" eb="17">
      <t>サンギョウ</t>
    </rPh>
    <rPh sb="17" eb="19">
      <t>レンカン</t>
    </rPh>
    <rPh sb="19" eb="20">
      <t>ヒョウ</t>
    </rPh>
    <phoneticPr fontId="4"/>
  </si>
  <si>
    <t>市内総固定資本
形成（公的）</t>
    <phoneticPr fontId="4"/>
  </si>
  <si>
    <t>市内総固定資本
形成（民間）</t>
    <phoneticPr fontId="4"/>
  </si>
  <si>
    <t>市内総固定資本
形成（公的）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</si>
</sst>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00000_ ;[Red]\-0.000000\ "/>
    <numFmt numFmtId="178" formatCode="0.0000000_ ;[Red]\-0.0000000\ "/>
    <numFmt numFmtId="179" formatCode="#,##0.000000;[Red]\-#,##0.000000"/>
    <numFmt numFmtId="181" formatCode="0.000000_ "/>
    <numFmt numFmtId="198" formatCode="#,##0.000000_ ;[Red]\-#,##0.00000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98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right"/>
    </xf>
    <xf numFmtId="49" fontId="10" fillId="0" borderId="3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49" fontId="10" fillId="0" borderId="0" xfId="0" applyNumberFormat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10" fillId="0" borderId="0" xfId="1" applyFont="1" applyFill="1" applyAlignment="1"/>
    <xf numFmtId="0" fontId="7" fillId="0" borderId="0" xfId="0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1" applyFont="1" applyFill="1" applyBorder="1" applyAlignment="1"/>
    <xf numFmtId="176" fontId="9" fillId="0" borderId="0" xfId="1" applyNumberFormat="1" applyFont="1" applyFill="1" applyAlignment="1"/>
    <xf numFmtId="0" fontId="9" fillId="0" borderId="0" xfId="0" applyFont="1" applyFill="1" applyAlignment="1">
      <alignment horizontal="center"/>
    </xf>
    <xf numFmtId="38" fontId="9" fillId="0" borderId="0" xfId="1" applyFont="1" applyFill="1" applyAlignment="1"/>
    <xf numFmtId="38" fontId="9" fillId="0" borderId="0" xfId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38" fontId="9" fillId="0" borderId="0" xfId="0" applyNumberFormat="1" applyFont="1" applyFill="1">
      <alignment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vertical="center"/>
    </xf>
    <xf numFmtId="177" fontId="9" fillId="0" borderId="10" xfId="1" applyNumberFormat="1" applyFont="1" applyFill="1" applyBorder="1" applyAlignment="1">
      <alignment vertical="center"/>
    </xf>
    <xf numFmtId="177" fontId="9" fillId="0" borderId="11" xfId="1" applyNumberFormat="1" applyFont="1" applyFill="1" applyBorder="1" applyAlignment="1">
      <alignment vertical="center"/>
    </xf>
    <xf numFmtId="177" fontId="9" fillId="0" borderId="8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vertical="center"/>
    </xf>
    <xf numFmtId="177" fontId="9" fillId="0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7" fontId="9" fillId="0" borderId="15" xfId="1" applyNumberFormat="1" applyFon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8" fontId="0" fillId="0" borderId="0" xfId="0" applyNumberFormat="1" applyFill="1">
      <alignment vertical="center"/>
    </xf>
    <xf numFmtId="178" fontId="5" fillId="0" borderId="0" xfId="0" applyNumberFormat="1" applyFont="1" applyFill="1">
      <alignment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right" vertical="center"/>
    </xf>
    <xf numFmtId="178" fontId="10" fillId="0" borderId="0" xfId="0" applyNumberFormat="1" applyFont="1" applyFill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9" fillId="0" borderId="10" xfId="1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78" fontId="9" fillId="0" borderId="1" xfId="1" applyNumberFormat="1" applyFont="1" applyFill="1" applyBorder="1" applyAlignment="1">
      <alignment vertical="center"/>
    </xf>
    <xf numFmtId="178" fontId="10" fillId="0" borderId="0" xfId="0" applyNumberFormat="1" applyFont="1" applyFill="1">
      <alignment vertical="center"/>
    </xf>
    <xf numFmtId="178" fontId="9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77" fontId="0" fillId="0" borderId="0" xfId="0" applyNumberFormat="1" applyFill="1" applyAlignment="1">
      <alignment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1" fillId="0" borderId="0" xfId="0" applyNumberFormat="1" applyFont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0" fontId="0" fillId="0" borderId="10" xfId="0" applyBorder="1">
      <alignment vertical="center"/>
    </xf>
    <xf numFmtId="179" fontId="9" fillId="0" borderId="9" xfId="1" applyNumberFormat="1" applyFont="1" applyBorder="1" applyAlignment="1">
      <alignment vertical="center"/>
    </xf>
    <xf numFmtId="179" fontId="9" fillId="0" borderId="1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7" fontId="9" fillId="0" borderId="14" xfId="1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left"/>
    </xf>
    <xf numFmtId="49" fontId="13" fillId="0" borderId="0" xfId="0" applyNumberFormat="1" applyFont="1" applyFill="1">
      <alignment vertical="center"/>
    </xf>
    <xf numFmtId="38" fontId="13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4" fillId="0" borderId="0" xfId="0" applyFont="1" applyFill="1" applyAlignment="1">
      <alignment horizontal="right" vertical="top"/>
    </xf>
    <xf numFmtId="38" fontId="10" fillId="0" borderId="0" xfId="0" applyNumberFormat="1" applyFont="1" applyFill="1" applyAlignment="1">
      <alignment vertical="center"/>
    </xf>
    <xf numFmtId="49" fontId="2" fillId="0" borderId="0" xfId="2" applyNumberFormat="1" applyFont="1" applyAlignment="1">
      <alignment horizontal="left" vertical="center"/>
    </xf>
    <xf numFmtId="49" fontId="9" fillId="0" borderId="0" xfId="2" applyNumberFormat="1" applyAlignment="1">
      <alignment vertical="center"/>
    </xf>
    <xf numFmtId="0" fontId="9" fillId="0" borderId="0" xfId="2" applyAlignment="1">
      <alignment vertical="center"/>
    </xf>
    <xf numFmtId="49" fontId="6" fillId="0" borderId="0" xfId="2" applyNumberFormat="1" applyFont="1" applyAlignment="1">
      <alignment vertical="center"/>
    </xf>
    <xf numFmtId="0" fontId="9" fillId="0" borderId="0" xfId="2" applyAlignment="1">
      <alignment horizontal="right" vertical="center"/>
    </xf>
    <xf numFmtId="49" fontId="9" fillId="0" borderId="12" xfId="2" applyNumberFormat="1" applyBorder="1" applyAlignment="1">
      <alignment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9" fillId="0" borderId="14" xfId="2" applyNumberFormat="1" applyBorder="1" applyAlignment="1">
      <alignment vertical="center"/>
    </xf>
    <xf numFmtId="49" fontId="9" fillId="0" borderId="12" xfId="2" applyNumberFormat="1" applyBorder="1" applyAlignment="1">
      <alignment horizontal="center" vertical="center"/>
    </xf>
    <xf numFmtId="49" fontId="9" fillId="0" borderId="14" xfId="2" applyNumberFormat="1" applyBorder="1" applyAlignment="1">
      <alignment horizontal="center" vertical="center"/>
    </xf>
    <xf numFmtId="49" fontId="9" fillId="0" borderId="15" xfId="2" applyNumberFormat="1" applyBorder="1" applyAlignment="1">
      <alignment horizontal="right" vertical="center"/>
    </xf>
    <xf numFmtId="49" fontId="9" fillId="0" borderId="0" xfId="2" applyNumberFormat="1"/>
    <xf numFmtId="0" fontId="9" fillId="0" borderId="0" xfId="2"/>
    <xf numFmtId="49" fontId="7" fillId="0" borderId="4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 wrapText="1"/>
    </xf>
    <xf numFmtId="49" fontId="9" fillId="0" borderId="3" xfId="2" applyNumberFormat="1" applyBorder="1" applyAlignment="1">
      <alignment vertical="center"/>
    </xf>
    <xf numFmtId="49" fontId="9" fillId="0" borderId="7" xfId="2" applyNumberForma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7" fillId="0" borderId="7" xfId="2" applyNumberFormat="1" applyFont="1" applyBorder="1" applyAlignment="1">
      <alignment vertical="center"/>
    </xf>
    <xf numFmtId="49" fontId="7" fillId="0" borderId="8" xfId="2" applyNumberFormat="1" applyFont="1" applyBorder="1" applyAlignment="1">
      <alignment vertical="center"/>
    </xf>
    <xf numFmtId="49" fontId="9" fillId="0" borderId="13" xfId="2" applyNumberFormat="1" applyBorder="1" applyAlignment="1">
      <alignment vertical="center"/>
    </xf>
    <xf numFmtId="49" fontId="9" fillId="0" borderId="6" xfId="2" applyNumberForma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9" fontId="9" fillId="0" borderId="7" xfId="1" applyNumberFormat="1" applyFont="1" applyBorder="1" applyAlignment="1">
      <alignment vertical="center"/>
    </xf>
    <xf numFmtId="49" fontId="9" fillId="0" borderId="13" xfId="2" applyNumberFormat="1" applyBorder="1" applyAlignment="1">
      <alignment horizontal="center" vertical="center"/>
    </xf>
    <xf numFmtId="49" fontId="7" fillId="0" borderId="6" xfId="2" applyNumberFormat="1" applyFont="1" applyBorder="1" applyAlignment="1">
      <alignment vertical="center"/>
    </xf>
    <xf numFmtId="49" fontId="9" fillId="0" borderId="13" xfId="2" applyNumberFormat="1" applyBorder="1" applyAlignment="1">
      <alignment horizontal="right" vertical="center"/>
    </xf>
    <xf numFmtId="179" fontId="9" fillId="0" borderId="15" xfId="1" applyNumberFormat="1" applyFont="1" applyBorder="1" applyAlignment="1">
      <alignment vertical="center"/>
    </xf>
    <xf numFmtId="179" fontId="9" fillId="0" borderId="10" xfId="1" applyNumberFormat="1" applyFont="1" applyBorder="1" applyAlignment="1">
      <alignment vertical="center"/>
    </xf>
    <xf numFmtId="179" fontId="9" fillId="0" borderId="8" xfId="1" applyNumberFormat="1" applyFont="1" applyBorder="1" applyAlignment="1">
      <alignment vertical="center"/>
    </xf>
    <xf numFmtId="179" fontId="9" fillId="0" borderId="1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49" fontId="9" fillId="0" borderId="1" xfId="2" applyNumberFormat="1" applyBorder="1" applyAlignment="1">
      <alignment vertical="center"/>
    </xf>
    <xf numFmtId="49" fontId="7" fillId="0" borderId="12" xfId="2" applyNumberFormat="1" applyFont="1" applyBorder="1" applyAlignment="1">
      <alignment horizontal="center" vertical="center"/>
    </xf>
    <xf numFmtId="49" fontId="9" fillId="0" borderId="0" xfId="2" applyNumberFormat="1" applyBorder="1" applyAlignment="1">
      <alignment vertical="center"/>
    </xf>
    <xf numFmtId="49" fontId="7" fillId="0" borderId="14" xfId="2" applyNumberFormat="1" applyFont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center" vertical="center" wrapText="1"/>
    </xf>
    <xf numFmtId="49" fontId="15" fillId="0" borderId="0" xfId="2" applyNumberFormat="1" applyFont="1" applyBorder="1" applyAlignment="1">
      <alignment horizontal="center" vertical="center" wrapText="1"/>
    </xf>
    <xf numFmtId="49" fontId="7" fillId="0" borderId="7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vertical="center"/>
    </xf>
    <xf numFmtId="179" fontId="9" fillId="0" borderId="12" xfId="1" applyNumberFormat="1" applyFont="1" applyBorder="1" applyAlignment="1">
      <alignment vertical="center"/>
    </xf>
    <xf numFmtId="179" fontId="9" fillId="0" borderId="1" xfId="1" applyNumberFormat="1" applyFont="1" applyBorder="1" applyAlignment="1">
      <alignment vertical="center"/>
    </xf>
    <xf numFmtId="179" fontId="9" fillId="0" borderId="3" xfId="1" applyNumberFormat="1" applyFont="1" applyBorder="1" applyAlignment="1">
      <alignment vertical="center"/>
    </xf>
    <xf numFmtId="49" fontId="7" fillId="0" borderId="0" xfId="2" applyNumberFormat="1" applyFont="1" applyBorder="1" applyAlignment="1">
      <alignment vertical="center"/>
    </xf>
    <xf numFmtId="179" fontId="9" fillId="0" borderId="14" xfId="1" applyNumberFormat="1" applyFont="1" applyBorder="1" applyAlignment="1">
      <alignment vertical="center"/>
    </xf>
    <xf numFmtId="38" fontId="9" fillId="0" borderId="0" xfId="2" applyNumberFormat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179" fontId="9" fillId="0" borderId="2" xfId="1" applyNumberFormat="1" applyFont="1" applyBorder="1" applyAlignment="1">
      <alignment vertical="center"/>
    </xf>
    <xf numFmtId="49" fontId="7" fillId="0" borderId="10" xfId="2" applyNumberFormat="1" applyFont="1" applyBorder="1" applyAlignment="1">
      <alignment vertical="center"/>
    </xf>
    <xf numFmtId="198" fontId="9" fillId="0" borderId="0" xfId="1" applyNumberFormat="1" applyFont="1" applyBorder="1" applyAlignment="1">
      <alignment vertical="center"/>
    </xf>
    <xf numFmtId="198" fontId="9" fillId="0" borderId="10" xfId="1" applyNumberFormat="1" applyFont="1" applyBorder="1" applyAlignment="1">
      <alignment vertical="center"/>
    </xf>
    <xf numFmtId="198" fontId="9" fillId="0" borderId="12" xfId="1" applyNumberFormat="1" applyFont="1" applyBorder="1" applyAlignment="1">
      <alignment vertical="center"/>
    </xf>
    <xf numFmtId="198" fontId="9" fillId="0" borderId="1" xfId="1" applyNumberFormat="1" applyFont="1" applyBorder="1" applyAlignment="1">
      <alignment vertical="center"/>
    </xf>
    <xf numFmtId="198" fontId="9" fillId="0" borderId="3" xfId="1" applyNumberFormat="1" applyFont="1" applyBorder="1" applyAlignment="1">
      <alignment vertical="center"/>
    </xf>
    <xf numFmtId="198" fontId="9" fillId="0" borderId="14" xfId="1" applyNumberFormat="1" applyFont="1" applyBorder="1" applyAlignment="1">
      <alignment vertical="center"/>
    </xf>
    <xf numFmtId="198" fontId="9" fillId="0" borderId="7" xfId="1" applyNumberFormat="1" applyFont="1" applyBorder="1" applyAlignment="1">
      <alignment vertical="center"/>
    </xf>
    <xf numFmtId="198" fontId="9" fillId="0" borderId="15" xfId="1" applyNumberFormat="1" applyFont="1" applyBorder="1" applyAlignment="1">
      <alignment vertical="center"/>
    </xf>
    <xf numFmtId="198" fontId="9" fillId="0" borderId="8" xfId="1" applyNumberFormat="1" applyFont="1" applyBorder="1" applyAlignment="1">
      <alignment vertical="center"/>
    </xf>
    <xf numFmtId="181" fontId="9" fillId="0" borderId="0" xfId="1" applyNumberFormat="1" applyFont="1" applyBorder="1" applyAlignment="1">
      <alignment vertical="center"/>
    </xf>
    <xf numFmtId="181" fontId="9" fillId="0" borderId="15" xfId="1" applyNumberFormat="1" applyFont="1" applyBorder="1" applyAlignment="1">
      <alignment vertical="center"/>
    </xf>
    <xf numFmtId="181" fontId="9" fillId="0" borderId="10" xfId="1" applyNumberFormat="1" applyFont="1" applyBorder="1" applyAlignment="1">
      <alignment vertical="center"/>
    </xf>
    <xf numFmtId="38" fontId="0" fillId="0" borderId="0" xfId="1" applyFont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38" fontId="7" fillId="0" borderId="0" xfId="1" applyFont="1">
      <alignment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県34部門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0</xdr:row>
          <xdr:rowOff>228600</xdr:rowOff>
        </xdr:from>
        <xdr:to>
          <xdr:col>1</xdr:col>
          <xdr:colOff>1371600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E724932-893B-4221-9195-38E715AD9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0</xdr:row>
      <xdr:rowOff>228600</xdr:rowOff>
    </xdr:from>
    <xdr:to>
      <xdr:col>1</xdr:col>
      <xdr:colOff>1543050</xdr:colOff>
      <xdr:row>2</xdr:row>
      <xdr:rowOff>28575</xdr:rowOff>
    </xdr:to>
    <xdr:pic>
      <xdr:nvPicPr>
        <xdr:cNvPr id="140290" name="Picture 2">
          <a:extLst>
            <a:ext uri="{FF2B5EF4-FFF2-40B4-BE49-F238E27FC236}">
              <a16:creationId xmlns:a16="http://schemas.microsoft.com/office/drawing/2014/main" id="{5F54FB0B-C1A8-476D-AB54-1AC14DEB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28600"/>
          <a:ext cx="9144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7"/>
  <sheetViews>
    <sheetView tabSelected="1" workbookViewId="0">
      <pane xSplit="2" ySplit="5" topLeftCell="AI27" activePane="bottomRight" state="frozen"/>
      <selection pane="topRight" activeCell="C1" sqref="C1"/>
      <selection pane="bottomLeft" activeCell="A6" sqref="A6"/>
      <selection pane="bottomRight" activeCell="AM43" sqref="AM43"/>
    </sheetView>
  </sheetViews>
  <sheetFormatPr defaultRowHeight="13.5"/>
  <cols>
    <col min="1" max="1" width="2.875" style="16" customWidth="1"/>
    <col min="2" max="2" width="21.625" style="4" customWidth="1"/>
    <col min="3" max="19" width="9.125" style="5" customWidth="1"/>
    <col min="20" max="20" width="9.125" style="39" customWidth="1"/>
    <col min="21" max="51" width="9.125" style="5" customWidth="1"/>
    <col min="52" max="16384" width="9" style="5"/>
  </cols>
  <sheetData>
    <row r="1" spans="1:54" s="3" customFormat="1" ht="18.75">
      <c r="A1" s="1" t="s">
        <v>152</v>
      </c>
      <c r="B1" s="2"/>
      <c r="T1" s="35"/>
    </row>
    <row r="2" spans="1:54" s="119" customFormat="1" ht="18.75">
      <c r="A2" s="116" t="s">
        <v>110</v>
      </c>
      <c r="B2" s="117"/>
      <c r="C2" s="118"/>
      <c r="F2" s="118"/>
      <c r="T2" s="120"/>
      <c r="W2" s="118"/>
      <c r="AL2" s="118"/>
      <c r="AM2" s="118"/>
      <c r="AN2" s="118"/>
      <c r="AO2" s="118"/>
      <c r="AP2" s="118"/>
      <c r="AQ2" s="118"/>
      <c r="AT2" s="118"/>
      <c r="AW2" s="118"/>
      <c r="AY2" s="121" t="s">
        <v>111</v>
      </c>
    </row>
    <row r="3" spans="1:54" s="21" customFormat="1" ht="11.25" thickBot="1">
      <c r="A3" s="98"/>
      <c r="B3" s="19"/>
      <c r="T3" s="28"/>
      <c r="AC3" s="99"/>
      <c r="AK3" s="100" t="s">
        <v>86</v>
      </c>
      <c r="AR3" s="100" t="s">
        <v>112</v>
      </c>
      <c r="AS3" s="101" t="s">
        <v>113</v>
      </c>
      <c r="AU3" s="101" t="s">
        <v>114</v>
      </c>
      <c r="AV3" s="101" t="s">
        <v>115</v>
      </c>
      <c r="AX3" s="101" t="s">
        <v>116</v>
      </c>
      <c r="AY3" s="101" t="s">
        <v>117</v>
      </c>
    </row>
    <row r="4" spans="1:54" s="19" customFormat="1" ht="12.95" customHeight="1">
      <c r="A4" s="47"/>
      <c r="B4" s="18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6">
        <v>31</v>
      </c>
      <c r="AH4" s="6">
        <v>32</v>
      </c>
      <c r="AI4" s="6" t="s">
        <v>9</v>
      </c>
      <c r="AJ4" s="6" t="s">
        <v>10</v>
      </c>
      <c r="AK4" s="7" t="s">
        <v>87</v>
      </c>
      <c r="AL4" s="6" t="s">
        <v>88</v>
      </c>
      <c r="AM4" s="6" t="s">
        <v>89</v>
      </c>
      <c r="AN4" s="6" t="s">
        <v>90</v>
      </c>
      <c r="AO4" s="6" t="s">
        <v>91</v>
      </c>
      <c r="AP4" s="6" t="s">
        <v>92</v>
      </c>
      <c r="AQ4" s="6" t="s">
        <v>93</v>
      </c>
      <c r="AR4" s="7" t="s">
        <v>94</v>
      </c>
      <c r="AS4" s="8" t="s">
        <v>95</v>
      </c>
      <c r="AT4" s="8" t="s">
        <v>96</v>
      </c>
      <c r="AU4" s="8" t="s">
        <v>97</v>
      </c>
      <c r="AV4" s="8" t="s">
        <v>98</v>
      </c>
      <c r="AW4" s="8" t="s">
        <v>99</v>
      </c>
      <c r="AX4" s="8" t="s">
        <v>100</v>
      </c>
      <c r="AY4" s="7" t="s">
        <v>101</v>
      </c>
    </row>
    <row r="5" spans="1:54" s="19" customFormat="1" ht="32.25" thickBot="1">
      <c r="A5" s="48"/>
      <c r="B5" s="20"/>
      <c r="C5" s="9" t="s">
        <v>102</v>
      </c>
      <c r="D5" s="9" t="s">
        <v>103</v>
      </c>
      <c r="E5" s="9" t="s">
        <v>79</v>
      </c>
      <c r="F5" s="10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9" t="s">
        <v>21</v>
      </c>
      <c r="O5" s="9" t="s">
        <v>22</v>
      </c>
      <c r="P5" s="9" t="s">
        <v>23</v>
      </c>
      <c r="Q5" s="9" t="s">
        <v>24</v>
      </c>
      <c r="R5" s="9" t="s">
        <v>25</v>
      </c>
      <c r="S5" s="9" t="s">
        <v>26</v>
      </c>
      <c r="T5" s="9" t="s">
        <v>27</v>
      </c>
      <c r="U5" s="9" t="s">
        <v>28</v>
      </c>
      <c r="V5" s="9" t="s">
        <v>29</v>
      </c>
      <c r="W5" s="9" t="s">
        <v>30</v>
      </c>
      <c r="X5" s="9" t="s">
        <v>31</v>
      </c>
      <c r="Y5" s="9" t="s">
        <v>32</v>
      </c>
      <c r="Z5" s="9" t="s">
        <v>33</v>
      </c>
      <c r="AA5" s="9" t="s">
        <v>34</v>
      </c>
      <c r="AB5" s="9" t="s">
        <v>35</v>
      </c>
      <c r="AC5" s="9" t="s">
        <v>36</v>
      </c>
      <c r="AD5" s="9" t="s">
        <v>37</v>
      </c>
      <c r="AE5" s="9" t="s">
        <v>104</v>
      </c>
      <c r="AF5" s="9" t="s">
        <v>39</v>
      </c>
      <c r="AG5" s="9" t="s">
        <v>40</v>
      </c>
      <c r="AH5" s="9" t="s">
        <v>41</v>
      </c>
      <c r="AI5" s="9" t="s">
        <v>42</v>
      </c>
      <c r="AJ5" s="9" t="s">
        <v>43</v>
      </c>
      <c r="AK5" s="11" t="s">
        <v>44</v>
      </c>
      <c r="AL5" s="9" t="s">
        <v>105</v>
      </c>
      <c r="AM5" s="9" t="s">
        <v>45</v>
      </c>
      <c r="AN5" s="9" t="s">
        <v>46</v>
      </c>
      <c r="AO5" s="9" t="s">
        <v>118</v>
      </c>
      <c r="AP5" s="9" t="s">
        <v>119</v>
      </c>
      <c r="AQ5" s="9" t="s">
        <v>47</v>
      </c>
      <c r="AR5" s="11" t="s">
        <v>120</v>
      </c>
      <c r="AS5" s="12" t="s">
        <v>121</v>
      </c>
      <c r="AT5" s="12" t="s">
        <v>106</v>
      </c>
      <c r="AU5" s="12" t="s">
        <v>48</v>
      </c>
      <c r="AV5" s="12" t="s">
        <v>49</v>
      </c>
      <c r="AW5" s="12" t="s">
        <v>107</v>
      </c>
      <c r="AX5" s="12" t="s">
        <v>108</v>
      </c>
      <c r="AY5" s="11" t="s">
        <v>122</v>
      </c>
    </row>
    <row r="6" spans="1:54" s="21" customFormat="1" ht="12.75" customHeight="1">
      <c r="A6" s="49" t="s">
        <v>0</v>
      </c>
      <c r="B6" s="13" t="s">
        <v>102</v>
      </c>
      <c r="C6" s="29">
        <v>1566</v>
      </c>
      <c r="D6" s="29">
        <v>5</v>
      </c>
      <c r="E6" s="29">
        <v>0</v>
      </c>
      <c r="F6" s="29">
        <v>0</v>
      </c>
      <c r="G6" s="29">
        <v>3723</v>
      </c>
      <c r="H6" s="29">
        <v>38</v>
      </c>
      <c r="I6" s="29">
        <v>9</v>
      </c>
      <c r="J6" s="29">
        <v>1</v>
      </c>
      <c r="K6" s="29">
        <v>2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90</v>
      </c>
      <c r="U6" s="29">
        <v>676</v>
      </c>
      <c r="V6" s="29">
        <v>0</v>
      </c>
      <c r="W6" s="29">
        <v>0</v>
      </c>
      <c r="X6" s="29">
        <v>60</v>
      </c>
      <c r="Y6" s="29">
        <v>0</v>
      </c>
      <c r="Z6" s="29">
        <v>0</v>
      </c>
      <c r="AA6" s="29">
        <v>0</v>
      </c>
      <c r="AB6" s="29">
        <v>0</v>
      </c>
      <c r="AC6" s="29">
        <v>2</v>
      </c>
      <c r="AD6" s="29">
        <v>38</v>
      </c>
      <c r="AE6" s="29">
        <v>428</v>
      </c>
      <c r="AF6" s="29">
        <v>15</v>
      </c>
      <c r="AG6" s="29">
        <v>2</v>
      </c>
      <c r="AH6" s="29">
        <v>1544</v>
      </c>
      <c r="AI6" s="29">
        <v>0</v>
      </c>
      <c r="AJ6" s="29">
        <v>0</v>
      </c>
      <c r="AK6" s="30">
        <v>8199</v>
      </c>
      <c r="AL6" s="29">
        <v>108</v>
      </c>
      <c r="AM6" s="29">
        <v>5252</v>
      </c>
      <c r="AN6" s="29">
        <v>0</v>
      </c>
      <c r="AO6" s="29">
        <v>0</v>
      </c>
      <c r="AP6" s="29">
        <v>358</v>
      </c>
      <c r="AQ6" s="29">
        <v>20</v>
      </c>
      <c r="AR6" s="30">
        <f>SUM(AL6:AQ6)</f>
        <v>5738</v>
      </c>
      <c r="AS6" s="31">
        <f>+AR6+AK6</f>
        <v>13937</v>
      </c>
      <c r="AT6" s="31">
        <v>5957</v>
      </c>
      <c r="AU6" s="31">
        <f>+AR6+AT6</f>
        <v>11695</v>
      </c>
      <c r="AV6" s="31">
        <f>+AS6+AT6</f>
        <v>19894</v>
      </c>
      <c r="AW6" s="31">
        <f>+AX6-AU6</f>
        <v>-5764</v>
      </c>
      <c r="AX6" s="31">
        <f>+AY6-AK6</f>
        <v>5931</v>
      </c>
      <c r="AY6" s="30">
        <v>14130</v>
      </c>
      <c r="BA6" s="122"/>
      <c r="BB6" s="122"/>
    </row>
    <row r="7" spans="1:54" s="21" customFormat="1" ht="12.95" customHeight="1">
      <c r="A7" s="49" t="s">
        <v>1</v>
      </c>
      <c r="B7" s="13" t="s">
        <v>103</v>
      </c>
      <c r="C7" s="29">
        <v>3</v>
      </c>
      <c r="D7" s="29">
        <v>656</v>
      </c>
      <c r="E7" s="29">
        <v>3</v>
      </c>
      <c r="F7" s="29">
        <v>0</v>
      </c>
      <c r="G7" s="29">
        <v>10</v>
      </c>
      <c r="H7" s="29">
        <v>0</v>
      </c>
      <c r="I7" s="29">
        <v>283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1</v>
      </c>
      <c r="U7" s="29">
        <v>28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4</v>
      </c>
      <c r="AF7" s="29">
        <v>0</v>
      </c>
      <c r="AG7" s="29">
        <v>0</v>
      </c>
      <c r="AH7" s="29">
        <v>33</v>
      </c>
      <c r="AI7" s="29">
        <v>0</v>
      </c>
      <c r="AJ7" s="29">
        <v>0</v>
      </c>
      <c r="AK7" s="30">
        <v>1021</v>
      </c>
      <c r="AL7" s="29">
        <v>6</v>
      </c>
      <c r="AM7" s="29">
        <v>349</v>
      </c>
      <c r="AN7" s="29">
        <v>0</v>
      </c>
      <c r="AO7" s="29">
        <v>0</v>
      </c>
      <c r="AP7" s="29">
        <v>0</v>
      </c>
      <c r="AQ7" s="29">
        <v>792</v>
      </c>
      <c r="AR7" s="30">
        <f t="shared" ref="AR7:AR39" si="0">SUM(AL7:AQ7)</f>
        <v>1147</v>
      </c>
      <c r="AS7" s="31">
        <f t="shared" ref="AS7:AS39" si="1">+AR7+AK7</f>
        <v>2168</v>
      </c>
      <c r="AT7" s="31">
        <v>268</v>
      </c>
      <c r="AU7" s="31">
        <f t="shared" ref="AU7:AU39" si="2">+AR7+AT7</f>
        <v>1415</v>
      </c>
      <c r="AV7" s="31">
        <f t="shared" ref="AV7:AV39" si="3">+AS7+AT7</f>
        <v>2436</v>
      </c>
      <c r="AW7" s="31">
        <f t="shared" ref="AW7:AW39" si="4">+AX7-AU7</f>
        <v>-46</v>
      </c>
      <c r="AX7" s="31">
        <f t="shared" ref="AX7:AX39" si="5">+AY7-AK7</f>
        <v>1369</v>
      </c>
      <c r="AY7" s="30">
        <v>2390</v>
      </c>
      <c r="BA7" s="122"/>
      <c r="BB7" s="122"/>
    </row>
    <row r="8" spans="1:54" s="21" customFormat="1" ht="12.95" customHeight="1">
      <c r="A8" s="49" t="s">
        <v>2</v>
      </c>
      <c r="B8" s="13" t="s">
        <v>79</v>
      </c>
      <c r="C8" s="29">
        <v>0</v>
      </c>
      <c r="D8" s="29">
        <v>0</v>
      </c>
      <c r="E8" s="29">
        <v>32</v>
      </c>
      <c r="F8" s="29">
        <v>0</v>
      </c>
      <c r="G8" s="29">
        <v>2018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41</v>
      </c>
      <c r="AF8" s="29">
        <v>0</v>
      </c>
      <c r="AG8" s="29">
        <v>0</v>
      </c>
      <c r="AH8" s="29">
        <v>98</v>
      </c>
      <c r="AI8" s="29">
        <v>0</v>
      </c>
      <c r="AJ8" s="29">
        <v>0</v>
      </c>
      <c r="AK8" s="30">
        <v>2189</v>
      </c>
      <c r="AL8" s="29">
        <v>31</v>
      </c>
      <c r="AM8" s="29">
        <v>2048</v>
      </c>
      <c r="AN8" s="29">
        <v>0</v>
      </c>
      <c r="AO8" s="29">
        <v>0</v>
      </c>
      <c r="AP8" s="29">
        <v>0</v>
      </c>
      <c r="AQ8" s="29">
        <v>2</v>
      </c>
      <c r="AR8" s="30">
        <f t="shared" si="0"/>
        <v>2081</v>
      </c>
      <c r="AS8" s="31">
        <f t="shared" si="1"/>
        <v>4270</v>
      </c>
      <c r="AT8" s="31">
        <v>2097</v>
      </c>
      <c r="AU8" s="31">
        <f t="shared" si="2"/>
        <v>4178</v>
      </c>
      <c r="AV8" s="31">
        <f t="shared" si="3"/>
        <v>6367</v>
      </c>
      <c r="AW8" s="31">
        <f t="shared" si="4"/>
        <v>-2081</v>
      </c>
      <c r="AX8" s="31">
        <f t="shared" si="5"/>
        <v>2097</v>
      </c>
      <c r="AY8" s="30">
        <v>4286</v>
      </c>
      <c r="BA8" s="122"/>
      <c r="BB8" s="122"/>
    </row>
    <row r="9" spans="1:54" s="21" customFormat="1" ht="12.95" customHeight="1">
      <c r="A9" s="49" t="s">
        <v>3</v>
      </c>
      <c r="B9" s="13" t="s">
        <v>13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79</v>
      </c>
      <c r="J9" s="29">
        <v>1</v>
      </c>
      <c r="K9" s="29">
        <v>164</v>
      </c>
      <c r="L9" s="29">
        <v>875</v>
      </c>
      <c r="M9" s="29">
        <v>0</v>
      </c>
      <c r="N9" s="29">
        <v>6</v>
      </c>
      <c r="O9" s="29">
        <v>2</v>
      </c>
      <c r="P9" s="29">
        <v>0</v>
      </c>
      <c r="Q9" s="29">
        <v>1</v>
      </c>
      <c r="R9" s="29">
        <v>0</v>
      </c>
      <c r="S9" s="29">
        <v>0</v>
      </c>
      <c r="T9" s="29">
        <v>67</v>
      </c>
      <c r="U9" s="29">
        <v>2178</v>
      </c>
      <c r="V9" s="29">
        <v>282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5</v>
      </c>
      <c r="AE9" s="29">
        <v>0</v>
      </c>
      <c r="AF9" s="29">
        <v>0</v>
      </c>
      <c r="AG9" s="29">
        <v>0</v>
      </c>
      <c r="AH9" s="29">
        <v>-1</v>
      </c>
      <c r="AI9" s="29">
        <v>0</v>
      </c>
      <c r="AJ9" s="29">
        <v>0</v>
      </c>
      <c r="AK9" s="30">
        <v>3659</v>
      </c>
      <c r="AL9" s="29">
        <v>-1</v>
      </c>
      <c r="AM9" s="29">
        <v>-9</v>
      </c>
      <c r="AN9" s="29">
        <v>0</v>
      </c>
      <c r="AO9" s="29">
        <v>0</v>
      </c>
      <c r="AP9" s="29">
        <v>-7</v>
      </c>
      <c r="AQ9" s="29">
        <v>7</v>
      </c>
      <c r="AR9" s="30">
        <f t="shared" si="0"/>
        <v>-10</v>
      </c>
      <c r="AS9" s="31">
        <f t="shared" si="1"/>
        <v>3649</v>
      </c>
      <c r="AT9" s="31">
        <v>134</v>
      </c>
      <c r="AU9" s="31">
        <f t="shared" si="2"/>
        <v>124</v>
      </c>
      <c r="AV9" s="31">
        <f t="shared" si="3"/>
        <v>3783</v>
      </c>
      <c r="AW9" s="31">
        <f t="shared" si="4"/>
        <v>-1833</v>
      </c>
      <c r="AX9" s="31">
        <f t="shared" si="5"/>
        <v>-1709</v>
      </c>
      <c r="AY9" s="30">
        <v>1950</v>
      </c>
      <c r="BA9" s="122"/>
      <c r="BB9" s="122"/>
    </row>
    <row r="10" spans="1:54" s="21" customFormat="1" ht="12.95" customHeight="1">
      <c r="A10" s="49" t="s">
        <v>4</v>
      </c>
      <c r="B10" s="13" t="s">
        <v>14</v>
      </c>
      <c r="C10" s="29">
        <v>951</v>
      </c>
      <c r="D10" s="29">
        <v>26</v>
      </c>
      <c r="E10" s="29">
        <v>237</v>
      </c>
      <c r="F10" s="29">
        <v>0</v>
      </c>
      <c r="G10" s="29">
        <v>4422</v>
      </c>
      <c r="H10" s="29">
        <v>45</v>
      </c>
      <c r="I10" s="29">
        <v>90</v>
      </c>
      <c r="J10" s="29">
        <v>1</v>
      </c>
      <c r="K10" s="29">
        <v>0</v>
      </c>
      <c r="L10" s="29">
        <v>2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2</v>
      </c>
      <c r="U10" s="29">
        <v>0</v>
      </c>
      <c r="V10" s="29">
        <v>0</v>
      </c>
      <c r="W10" s="29">
        <v>0</v>
      </c>
      <c r="X10" s="29">
        <v>50</v>
      </c>
      <c r="Y10" s="29">
        <v>0</v>
      </c>
      <c r="Z10" s="29">
        <v>0</v>
      </c>
      <c r="AA10" s="29">
        <v>6</v>
      </c>
      <c r="AB10" s="29">
        <v>0</v>
      </c>
      <c r="AC10" s="29">
        <v>5</v>
      </c>
      <c r="AD10" s="29">
        <v>32</v>
      </c>
      <c r="AE10" s="29">
        <v>1591</v>
      </c>
      <c r="AF10" s="29">
        <v>11</v>
      </c>
      <c r="AG10" s="29">
        <v>0</v>
      </c>
      <c r="AH10" s="29">
        <v>8535</v>
      </c>
      <c r="AI10" s="29">
        <v>0</v>
      </c>
      <c r="AJ10" s="29">
        <v>1</v>
      </c>
      <c r="AK10" s="30">
        <v>16007</v>
      </c>
      <c r="AL10" s="29">
        <v>1632</v>
      </c>
      <c r="AM10" s="29">
        <v>44696</v>
      </c>
      <c r="AN10" s="29">
        <v>774</v>
      </c>
      <c r="AO10" s="29">
        <v>0</v>
      </c>
      <c r="AP10" s="29">
        <v>0</v>
      </c>
      <c r="AQ10" s="29">
        <v>86</v>
      </c>
      <c r="AR10" s="30">
        <f t="shared" si="0"/>
        <v>47188</v>
      </c>
      <c r="AS10" s="31">
        <f t="shared" si="1"/>
        <v>63195</v>
      </c>
      <c r="AT10" s="31">
        <v>16763</v>
      </c>
      <c r="AU10" s="31">
        <f t="shared" si="2"/>
        <v>63951</v>
      </c>
      <c r="AV10" s="31">
        <f t="shared" si="3"/>
        <v>79958</v>
      </c>
      <c r="AW10" s="31">
        <f t="shared" si="4"/>
        <v>-53709</v>
      </c>
      <c r="AX10" s="31">
        <f t="shared" si="5"/>
        <v>10242</v>
      </c>
      <c r="AY10" s="30">
        <v>26249</v>
      </c>
      <c r="BA10" s="122"/>
      <c r="BB10" s="122"/>
    </row>
    <row r="11" spans="1:54" s="21" customFormat="1" ht="12.95" customHeight="1">
      <c r="A11" s="49" t="s">
        <v>5</v>
      </c>
      <c r="B11" s="13" t="s">
        <v>15</v>
      </c>
      <c r="C11" s="29">
        <v>41</v>
      </c>
      <c r="D11" s="29">
        <v>17</v>
      </c>
      <c r="E11" s="29">
        <v>250</v>
      </c>
      <c r="F11" s="29">
        <v>7</v>
      </c>
      <c r="G11" s="29">
        <v>16</v>
      </c>
      <c r="H11" s="29">
        <v>12084</v>
      </c>
      <c r="I11" s="29">
        <v>223</v>
      </c>
      <c r="J11" s="29">
        <v>0</v>
      </c>
      <c r="K11" s="29">
        <v>8</v>
      </c>
      <c r="L11" s="29">
        <v>9</v>
      </c>
      <c r="M11" s="29">
        <v>0</v>
      </c>
      <c r="N11" s="29">
        <v>1</v>
      </c>
      <c r="O11" s="29">
        <v>37</v>
      </c>
      <c r="P11" s="29">
        <v>9</v>
      </c>
      <c r="Q11" s="29">
        <v>636</v>
      </c>
      <c r="R11" s="29">
        <v>15</v>
      </c>
      <c r="S11" s="29">
        <v>3</v>
      </c>
      <c r="T11" s="29">
        <v>99</v>
      </c>
      <c r="U11" s="29">
        <v>754</v>
      </c>
      <c r="V11" s="29">
        <v>2</v>
      </c>
      <c r="W11" s="29">
        <v>13</v>
      </c>
      <c r="X11" s="29">
        <v>520</v>
      </c>
      <c r="Y11" s="29">
        <v>62</v>
      </c>
      <c r="Z11" s="29">
        <v>1</v>
      </c>
      <c r="AA11" s="29">
        <v>52</v>
      </c>
      <c r="AB11" s="29">
        <v>14</v>
      </c>
      <c r="AC11" s="29">
        <v>231</v>
      </c>
      <c r="AD11" s="29">
        <v>8</v>
      </c>
      <c r="AE11" s="29">
        <v>671</v>
      </c>
      <c r="AF11" s="29">
        <v>123</v>
      </c>
      <c r="AG11" s="29">
        <v>146</v>
      </c>
      <c r="AH11" s="29">
        <v>413</v>
      </c>
      <c r="AI11" s="29">
        <v>89</v>
      </c>
      <c r="AJ11" s="29">
        <v>35</v>
      </c>
      <c r="AK11" s="30">
        <v>16589</v>
      </c>
      <c r="AL11" s="29">
        <v>180</v>
      </c>
      <c r="AM11" s="29">
        <v>8442</v>
      </c>
      <c r="AN11" s="29">
        <v>0</v>
      </c>
      <c r="AO11" s="29">
        <v>3</v>
      </c>
      <c r="AP11" s="29">
        <v>397</v>
      </c>
      <c r="AQ11" s="29">
        <v>-445</v>
      </c>
      <c r="AR11" s="30">
        <f t="shared" si="0"/>
        <v>8577</v>
      </c>
      <c r="AS11" s="31">
        <f t="shared" si="1"/>
        <v>25166</v>
      </c>
      <c r="AT11" s="31">
        <v>23252</v>
      </c>
      <c r="AU11" s="31">
        <f t="shared" si="2"/>
        <v>31829</v>
      </c>
      <c r="AV11" s="31">
        <f t="shared" si="3"/>
        <v>48418</v>
      </c>
      <c r="AW11" s="31">
        <f t="shared" si="4"/>
        <v>-21077</v>
      </c>
      <c r="AX11" s="31">
        <f t="shared" si="5"/>
        <v>10752</v>
      </c>
      <c r="AY11" s="30">
        <v>27341</v>
      </c>
      <c r="BA11" s="122"/>
      <c r="BB11" s="122"/>
    </row>
    <row r="12" spans="1:54" s="21" customFormat="1" ht="12.95" customHeight="1">
      <c r="A12" s="49" t="s">
        <v>6</v>
      </c>
      <c r="B12" s="13" t="s">
        <v>16</v>
      </c>
      <c r="C12" s="29">
        <v>192</v>
      </c>
      <c r="D12" s="29">
        <v>17</v>
      </c>
      <c r="E12" s="29">
        <v>9</v>
      </c>
      <c r="F12" s="29">
        <v>5</v>
      </c>
      <c r="G12" s="29">
        <v>303</v>
      </c>
      <c r="H12" s="29">
        <v>218</v>
      </c>
      <c r="I12" s="29">
        <v>8643</v>
      </c>
      <c r="J12" s="29">
        <v>3</v>
      </c>
      <c r="K12" s="29">
        <v>0</v>
      </c>
      <c r="L12" s="29">
        <v>44</v>
      </c>
      <c r="M12" s="29">
        <v>2</v>
      </c>
      <c r="N12" s="29">
        <v>1</v>
      </c>
      <c r="O12" s="29">
        <v>176</v>
      </c>
      <c r="P12" s="29">
        <v>56</v>
      </c>
      <c r="Q12" s="29">
        <v>1988</v>
      </c>
      <c r="R12" s="29">
        <v>7</v>
      </c>
      <c r="S12" s="29">
        <v>8</v>
      </c>
      <c r="T12" s="29">
        <v>2315</v>
      </c>
      <c r="U12" s="29">
        <v>5135</v>
      </c>
      <c r="V12" s="29">
        <v>4</v>
      </c>
      <c r="W12" s="29">
        <v>31</v>
      </c>
      <c r="X12" s="29">
        <v>1488</v>
      </c>
      <c r="Y12" s="29">
        <v>281</v>
      </c>
      <c r="Z12" s="29">
        <v>62</v>
      </c>
      <c r="AA12" s="29">
        <v>62</v>
      </c>
      <c r="AB12" s="29">
        <v>67</v>
      </c>
      <c r="AC12" s="29">
        <v>173</v>
      </c>
      <c r="AD12" s="29">
        <v>447</v>
      </c>
      <c r="AE12" s="29">
        <v>431</v>
      </c>
      <c r="AF12" s="29">
        <v>114</v>
      </c>
      <c r="AG12" s="29">
        <v>854</v>
      </c>
      <c r="AH12" s="29">
        <v>544</v>
      </c>
      <c r="AI12" s="29">
        <v>862</v>
      </c>
      <c r="AJ12" s="29">
        <v>80</v>
      </c>
      <c r="AK12" s="30">
        <v>24622</v>
      </c>
      <c r="AL12" s="29">
        <v>245</v>
      </c>
      <c r="AM12" s="29">
        <v>1808</v>
      </c>
      <c r="AN12" s="29">
        <v>4</v>
      </c>
      <c r="AO12" s="29">
        <v>145</v>
      </c>
      <c r="AP12" s="29">
        <v>1008</v>
      </c>
      <c r="AQ12" s="29">
        <v>39</v>
      </c>
      <c r="AR12" s="30">
        <f t="shared" si="0"/>
        <v>3249</v>
      </c>
      <c r="AS12" s="31">
        <f t="shared" si="1"/>
        <v>27871</v>
      </c>
      <c r="AT12" s="31">
        <v>17748</v>
      </c>
      <c r="AU12" s="31">
        <f t="shared" si="2"/>
        <v>20997</v>
      </c>
      <c r="AV12" s="31">
        <f t="shared" si="3"/>
        <v>45619</v>
      </c>
      <c r="AW12" s="31">
        <f t="shared" si="4"/>
        <v>-19311</v>
      </c>
      <c r="AX12" s="31">
        <f t="shared" si="5"/>
        <v>1686</v>
      </c>
      <c r="AY12" s="30">
        <v>26308</v>
      </c>
      <c r="BA12" s="122"/>
      <c r="BB12" s="122"/>
    </row>
    <row r="13" spans="1:54" s="21" customFormat="1" ht="12.95" customHeight="1">
      <c r="A13" s="49" t="s">
        <v>7</v>
      </c>
      <c r="B13" s="13" t="s">
        <v>17</v>
      </c>
      <c r="C13" s="29">
        <v>757</v>
      </c>
      <c r="D13" s="29">
        <v>3</v>
      </c>
      <c r="E13" s="29">
        <v>28</v>
      </c>
      <c r="F13" s="29">
        <v>16</v>
      </c>
      <c r="G13" s="29">
        <v>176</v>
      </c>
      <c r="H13" s="29">
        <v>1280</v>
      </c>
      <c r="I13" s="29">
        <v>991</v>
      </c>
      <c r="J13" s="29">
        <v>78</v>
      </c>
      <c r="K13" s="29">
        <v>71</v>
      </c>
      <c r="L13" s="29">
        <v>66</v>
      </c>
      <c r="M13" s="29">
        <v>3</v>
      </c>
      <c r="N13" s="29">
        <v>0</v>
      </c>
      <c r="O13" s="29">
        <v>203</v>
      </c>
      <c r="P13" s="29">
        <v>142</v>
      </c>
      <c r="Q13" s="29">
        <v>3286</v>
      </c>
      <c r="R13" s="29">
        <v>60</v>
      </c>
      <c r="S13" s="29">
        <v>11</v>
      </c>
      <c r="T13" s="29">
        <v>1238</v>
      </c>
      <c r="U13" s="29">
        <v>628</v>
      </c>
      <c r="V13" s="29">
        <v>14</v>
      </c>
      <c r="W13" s="29">
        <v>165</v>
      </c>
      <c r="X13" s="29">
        <v>1</v>
      </c>
      <c r="Y13" s="29">
        <v>0</v>
      </c>
      <c r="Z13" s="29">
        <v>2</v>
      </c>
      <c r="AA13" s="29">
        <v>12</v>
      </c>
      <c r="AB13" s="29">
        <v>81</v>
      </c>
      <c r="AC13" s="29">
        <v>69</v>
      </c>
      <c r="AD13" s="29">
        <v>169</v>
      </c>
      <c r="AE13" s="29">
        <v>9067</v>
      </c>
      <c r="AF13" s="29">
        <v>19</v>
      </c>
      <c r="AG13" s="29">
        <v>245</v>
      </c>
      <c r="AH13" s="29">
        <v>574</v>
      </c>
      <c r="AI13" s="29">
        <v>77</v>
      </c>
      <c r="AJ13" s="29">
        <v>99</v>
      </c>
      <c r="AK13" s="30">
        <v>19631</v>
      </c>
      <c r="AL13" s="29">
        <v>289</v>
      </c>
      <c r="AM13" s="29">
        <v>4919</v>
      </c>
      <c r="AN13" s="29">
        <v>0</v>
      </c>
      <c r="AO13" s="29">
        <v>0</v>
      </c>
      <c r="AP13" s="29">
        <v>0</v>
      </c>
      <c r="AQ13" s="29">
        <v>2</v>
      </c>
      <c r="AR13" s="30">
        <f t="shared" si="0"/>
        <v>5210</v>
      </c>
      <c r="AS13" s="31">
        <f t="shared" si="1"/>
        <v>24841</v>
      </c>
      <c r="AT13" s="31">
        <v>42</v>
      </c>
      <c r="AU13" s="31">
        <f t="shared" si="2"/>
        <v>5252</v>
      </c>
      <c r="AV13" s="31">
        <f t="shared" si="3"/>
        <v>24883</v>
      </c>
      <c r="AW13" s="31">
        <f t="shared" si="4"/>
        <v>-24568</v>
      </c>
      <c r="AX13" s="31">
        <f t="shared" si="5"/>
        <v>-19316</v>
      </c>
      <c r="AY13" s="30">
        <v>315</v>
      </c>
      <c r="BA13" s="122"/>
      <c r="BB13" s="122"/>
    </row>
    <row r="14" spans="1:54" s="21" customFormat="1" ht="12.95" customHeight="1">
      <c r="A14" s="49" t="s">
        <v>8</v>
      </c>
      <c r="B14" s="13" t="s">
        <v>18</v>
      </c>
      <c r="C14" s="29">
        <v>111</v>
      </c>
      <c r="D14" s="29">
        <v>9</v>
      </c>
      <c r="E14" s="29">
        <v>224</v>
      </c>
      <c r="F14" s="29">
        <v>17</v>
      </c>
      <c r="G14" s="29">
        <v>104</v>
      </c>
      <c r="H14" s="29">
        <v>50</v>
      </c>
      <c r="I14" s="29">
        <v>592</v>
      </c>
      <c r="J14" s="29">
        <v>6</v>
      </c>
      <c r="K14" s="29">
        <v>538</v>
      </c>
      <c r="L14" s="29">
        <v>57</v>
      </c>
      <c r="M14" s="29">
        <v>17</v>
      </c>
      <c r="N14" s="29">
        <v>6</v>
      </c>
      <c r="O14" s="29">
        <v>68</v>
      </c>
      <c r="P14" s="29">
        <v>19</v>
      </c>
      <c r="Q14" s="29">
        <v>298</v>
      </c>
      <c r="R14" s="29">
        <v>11</v>
      </c>
      <c r="S14" s="29">
        <v>0</v>
      </c>
      <c r="T14" s="29">
        <v>221</v>
      </c>
      <c r="U14" s="29">
        <v>2216</v>
      </c>
      <c r="V14" s="29">
        <v>289</v>
      </c>
      <c r="W14" s="29">
        <v>144</v>
      </c>
      <c r="X14" s="29">
        <v>428</v>
      </c>
      <c r="Y14" s="29">
        <v>20</v>
      </c>
      <c r="Z14" s="29">
        <v>92</v>
      </c>
      <c r="AA14" s="29">
        <v>8212</v>
      </c>
      <c r="AB14" s="29">
        <v>36</v>
      </c>
      <c r="AC14" s="29">
        <v>580</v>
      </c>
      <c r="AD14" s="29">
        <v>278</v>
      </c>
      <c r="AE14" s="29">
        <v>450</v>
      </c>
      <c r="AF14" s="29">
        <v>48</v>
      </c>
      <c r="AG14" s="29">
        <v>135</v>
      </c>
      <c r="AH14" s="29">
        <v>381</v>
      </c>
      <c r="AI14" s="29">
        <v>0</v>
      </c>
      <c r="AJ14" s="29">
        <v>28</v>
      </c>
      <c r="AK14" s="30">
        <v>15685</v>
      </c>
      <c r="AL14" s="29">
        <v>22</v>
      </c>
      <c r="AM14" s="29">
        <v>12243</v>
      </c>
      <c r="AN14" s="29">
        <v>0</v>
      </c>
      <c r="AO14" s="29">
        <v>0</v>
      </c>
      <c r="AP14" s="29">
        <v>0</v>
      </c>
      <c r="AQ14" s="29">
        <v>-1</v>
      </c>
      <c r="AR14" s="30">
        <f t="shared" si="0"/>
        <v>12264</v>
      </c>
      <c r="AS14" s="31">
        <f t="shared" si="1"/>
        <v>27949</v>
      </c>
      <c r="AT14" s="31">
        <v>143</v>
      </c>
      <c r="AU14" s="31">
        <f t="shared" si="2"/>
        <v>12407</v>
      </c>
      <c r="AV14" s="31">
        <f t="shared" si="3"/>
        <v>28092</v>
      </c>
      <c r="AW14" s="31">
        <f t="shared" si="4"/>
        <v>-26577</v>
      </c>
      <c r="AX14" s="31">
        <f t="shared" si="5"/>
        <v>-14170</v>
      </c>
      <c r="AY14" s="30">
        <v>1515</v>
      </c>
      <c r="BA14" s="122"/>
      <c r="BB14" s="122"/>
    </row>
    <row r="15" spans="1:54" s="21" customFormat="1" ht="12.95" customHeight="1">
      <c r="A15" s="49">
        <v>10</v>
      </c>
      <c r="B15" s="13" t="s">
        <v>19</v>
      </c>
      <c r="C15" s="29">
        <v>18</v>
      </c>
      <c r="D15" s="29">
        <v>2</v>
      </c>
      <c r="E15" s="29">
        <v>0</v>
      </c>
      <c r="F15" s="29">
        <v>0</v>
      </c>
      <c r="G15" s="29">
        <v>31</v>
      </c>
      <c r="H15" s="29">
        <v>67</v>
      </c>
      <c r="I15" s="29">
        <v>153</v>
      </c>
      <c r="J15" s="29">
        <v>3</v>
      </c>
      <c r="K15" s="29">
        <v>30</v>
      </c>
      <c r="L15" s="29">
        <v>1369</v>
      </c>
      <c r="M15" s="29">
        <v>10</v>
      </c>
      <c r="N15" s="29">
        <v>2</v>
      </c>
      <c r="O15" s="29">
        <v>96</v>
      </c>
      <c r="P15" s="29">
        <v>70</v>
      </c>
      <c r="Q15" s="29">
        <v>3903</v>
      </c>
      <c r="R15" s="29">
        <v>10</v>
      </c>
      <c r="S15" s="29">
        <v>2</v>
      </c>
      <c r="T15" s="29">
        <v>36</v>
      </c>
      <c r="U15" s="29">
        <v>10007</v>
      </c>
      <c r="V15" s="29">
        <v>0</v>
      </c>
      <c r="W15" s="29">
        <v>35</v>
      </c>
      <c r="X15" s="29">
        <v>53</v>
      </c>
      <c r="Y15" s="29">
        <v>0</v>
      </c>
      <c r="Z15" s="29">
        <v>5</v>
      </c>
      <c r="AA15" s="29">
        <v>2</v>
      </c>
      <c r="AB15" s="29">
        <v>0</v>
      </c>
      <c r="AC15" s="29">
        <v>19</v>
      </c>
      <c r="AD15" s="29">
        <v>86</v>
      </c>
      <c r="AE15" s="29">
        <v>84</v>
      </c>
      <c r="AF15" s="29">
        <v>9</v>
      </c>
      <c r="AG15" s="29">
        <v>54</v>
      </c>
      <c r="AH15" s="29">
        <v>152</v>
      </c>
      <c r="AI15" s="29">
        <v>4</v>
      </c>
      <c r="AJ15" s="29">
        <v>39</v>
      </c>
      <c r="AK15" s="30">
        <v>16351</v>
      </c>
      <c r="AL15" s="29">
        <v>48</v>
      </c>
      <c r="AM15" s="29">
        <v>461</v>
      </c>
      <c r="AN15" s="29">
        <v>0</v>
      </c>
      <c r="AO15" s="29">
        <v>0</v>
      </c>
      <c r="AP15" s="29">
        <v>0</v>
      </c>
      <c r="AQ15" s="29">
        <v>-96</v>
      </c>
      <c r="AR15" s="30">
        <f t="shared" si="0"/>
        <v>413</v>
      </c>
      <c r="AS15" s="31">
        <f t="shared" si="1"/>
        <v>16764</v>
      </c>
      <c r="AT15" s="31">
        <v>999</v>
      </c>
      <c r="AU15" s="31">
        <f t="shared" si="2"/>
        <v>1412</v>
      </c>
      <c r="AV15" s="31">
        <f t="shared" si="3"/>
        <v>17763</v>
      </c>
      <c r="AW15" s="31">
        <f t="shared" si="4"/>
        <v>-10330</v>
      </c>
      <c r="AX15" s="31">
        <f t="shared" si="5"/>
        <v>-8918</v>
      </c>
      <c r="AY15" s="30">
        <v>7433</v>
      </c>
      <c r="BA15" s="122"/>
      <c r="BB15" s="122"/>
    </row>
    <row r="16" spans="1:54" s="21" customFormat="1" ht="12.95" customHeight="1">
      <c r="A16" s="49">
        <v>11</v>
      </c>
      <c r="B16" s="13" t="s">
        <v>20</v>
      </c>
      <c r="C16" s="29">
        <v>1</v>
      </c>
      <c r="D16" s="29">
        <v>0</v>
      </c>
      <c r="E16" s="29">
        <v>1</v>
      </c>
      <c r="F16" s="29">
        <v>1</v>
      </c>
      <c r="G16" s="29">
        <v>0</v>
      </c>
      <c r="H16" s="29">
        <v>1</v>
      </c>
      <c r="I16" s="29">
        <v>89</v>
      </c>
      <c r="J16" s="29">
        <v>0</v>
      </c>
      <c r="K16" s="29">
        <v>0</v>
      </c>
      <c r="L16" s="29">
        <v>96</v>
      </c>
      <c r="M16" s="29">
        <v>158</v>
      </c>
      <c r="N16" s="29">
        <v>0</v>
      </c>
      <c r="O16" s="29">
        <v>6394</v>
      </c>
      <c r="P16" s="29">
        <v>1295</v>
      </c>
      <c r="Q16" s="29">
        <v>4145</v>
      </c>
      <c r="R16" s="29">
        <v>418</v>
      </c>
      <c r="S16" s="29">
        <v>14</v>
      </c>
      <c r="T16" s="29">
        <v>149</v>
      </c>
      <c r="U16" s="29">
        <v>3469</v>
      </c>
      <c r="V16" s="29">
        <v>0</v>
      </c>
      <c r="W16" s="29">
        <v>4</v>
      </c>
      <c r="X16" s="29">
        <v>0</v>
      </c>
      <c r="Y16" s="29">
        <v>0</v>
      </c>
      <c r="Z16" s="29">
        <v>0</v>
      </c>
      <c r="AA16" s="29">
        <v>1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6</v>
      </c>
      <c r="AH16" s="29">
        <v>1</v>
      </c>
      <c r="AI16" s="29">
        <v>0</v>
      </c>
      <c r="AJ16" s="29">
        <v>57</v>
      </c>
      <c r="AK16" s="30">
        <v>16300</v>
      </c>
      <c r="AL16" s="29">
        <v>0</v>
      </c>
      <c r="AM16" s="29">
        <v>-17</v>
      </c>
      <c r="AN16" s="29">
        <v>0</v>
      </c>
      <c r="AO16" s="29">
        <v>-23</v>
      </c>
      <c r="AP16" s="29">
        <v>-88</v>
      </c>
      <c r="AQ16" s="29">
        <v>-8</v>
      </c>
      <c r="AR16" s="30">
        <f t="shared" si="0"/>
        <v>-136</v>
      </c>
      <c r="AS16" s="31">
        <f t="shared" si="1"/>
        <v>16164</v>
      </c>
      <c r="AT16" s="31">
        <v>465</v>
      </c>
      <c r="AU16" s="31">
        <f t="shared" si="2"/>
        <v>329</v>
      </c>
      <c r="AV16" s="31">
        <f t="shared" si="3"/>
        <v>16629</v>
      </c>
      <c r="AW16" s="31">
        <f t="shared" si="4"/>
        <v>-16029</v>
      </c>
      <c r="AX16" s="31">
        <f t="shared" si="5"/>
        <v>-15700</v>
      </c>
      <c r="AY16" s="30">
        <v>600</v>
      </c>
      <c r="BA16" s="122"/>
      <c r="BB16" s="122"/>
    </row>
    <row r="17" spans="1:54" s="21" customFormat="1" ht="12.95" customHeight="1">
      <c r="A17" s="49">
        <v>12</v>
      </c>
      <c r="B17" s="13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23</v>
      </c>
      <c r="H17" s="29">
        <v>1</v>
      </c>
      <c r="I17" s="29">
        <v>24</v>
      </c>
      <c r="J17" s="29">
        <v>3</v>
      </c>
      <c r="K17" s="29">
        <v>0</v>
      </c>
      <c r="L17" s="29">
        <v>7</v>
      </c>
      <c r="M17" s="29">
        <v>1</v>
      </c>
      <c r="N17" s="29">
        <v>302</v>
      </c>
      <c r="O17" s="29">
        <v>1421</v>
      </c>
      <c r="P17" s="29">
        <v>300</v>
      </c>
      <c r="Q17" s="29">
        <v>10634</v>
      </c>
      <c r="R17" s="29">
        <v>82</v>
      </c>
      <c r="S17" s="29">
        <v>27</v>
      </c>
      <c r="T17" s="29">
        <v>157</v>
      </c>
      <c r="U17" s="29">
        <v>1085</v>
      </c>
      <c r="V17" s="29">
        <v>3</v>
      </c>
      <c r="W17" s="29">
        <v>1</v>
      </c>
      <c r="X17" s="29">
        <v>2</v>
      </c>
      <c r="Y17" s="29">
        <v>0</v>
      </c>
      <c r="Z17" s="29">
        <v>0</v>
      </c>
      <c r="AA17" s="29">
        <v>0</v>
      </c>
      <c r="AB17" s="29">
        <v>0</v>
      </c>
      <c r="AC17" s="29">
        <v>5</v>
      </c>
      <c r="AD17" s="29">
        <v>0</v>
      </c>
      <c r="AE17" s="29">
        <v>119</v>
      </c>
      <c r="AF17" s="29">
        <v>1</v>
      </c>
      <c r="AG17" s="29">
        <v>8</v>
      </c>
      <c r="AH17" s="29">
        <v>36</v>
      </c>
      <c r="AI17" s="29">
        <v>1</v>
      </c>
      <c r="AJ17" s="29">
        <v>19</v>
      </c>
      <c r="AK17" s="30">
        <v>14262</v>
      </c>
      <c r="AL17" s="29">
        <v>2</v>
      </c>
      <c r="AM17" s="29">
        <v>147</v>
      </c>
      <c r="AN17" s="29">
        <v>0</v>
      </c>
      <c r="AO17" s="29">
        <v>0</v>
      </c>
      <c r="AP17" s="29">
        <v>49</v>
      </c>
      <c r="AQ17" s="29">
        <v>-16</v>
      </c>
      <c r="AR17" s="30">
        <f t="shared" si="0"/>
        <v>182</v>
      </c>
      <c r="AS17" s="31">
        <f t="shared" si="1"/>
        <v>14444</v>
      </c>
      <c r="AT17" s="31">
        <v>698</v>
      </c>
      <c r="AU17" s="31">
        <f t="shared" si="2"/>
        <v>880</v>
      </c>
      <c r="AV17" s="31">
        <f t="shared" si="3"/>
        <v>15142</v>
      </c>
      <c r="AW17" s="31">
        <f t="shared" si="4"/>
        <v>-14427</v>
      </c>
      <c r="AX17" s="31">
        <f t="shared" si="5"/>
        <v>-13547</v>
      </c>
      <c r="AY17" s="30">
        <v>715</v>
      </c>
      <c r="BA17" s="122"/>
      <c r="BB17" s="122"/>
    </row>
    <row r="18" spans="1:54" s="21" customFormat="1" ht="12.95" customHeight="1">
      <c r="A18" s="49">
        <v>13</v>
      </c>
      <c r="B18" s="13" t="s">
        <v>22</v>
      </c>
      <c r="C18" s="29">
        <v>12</v>
      </c>
      <c r="D18" s="29">
        <v>3</v>
      </c>
      <c r="E18" s="29">
        <v>5</v>
      </c>
      <c r="F18" s="29">
        <v>49</v>
      </c>
      <c r="G18" s="29">
        <v>358</v>
      </c>
      <c r="H18" s="29">
        <v>64</v>
      </c>
      <c r="I18" s="29">
        <v>163</v>
      </c>
      <c r="J18" s="29">
        <v>4</v>
      </c>
      <c r="K18" s="29">
        <v>11</v>
      </c>
      <c r="L18" s="29">
        <v>54</v>
      </c>
      <c r="M18" s="29">
        <v>5</v>
      </c>
      <c r="N18" s="29">
        <v>1</v>
      </c>
      <c r="O18" s="29">
        <v>1436</v>
      </c>
      <c r="P18" s="29">
        <v>678</v>
      </c>
      <c r="Q18" s="29">
        <v>4706</v>
      </c>
      <c r="R18" s="29">
        <v>53</v>
      </c>
      <c r="S18" s="29">
        <v>12</v>
      </c>
      <c r="T18" s="29">
        <v>48</v>
      </c>
      <c r="U18" s="29">
        <v>10665</v>
      </c>
      <c r="V18" s="29">
        <v>6</v>
      </c>
      <c r="W18" s="29">
        <v>7</v>
      </c>
      <c r="X18" s="29">
        <v>511</v>
      </c>
      <c r="Y18" s="29">
        <v>2</v>
      </c>
      <c r="Z18" s="29">
        <v>29</v>
      </c>
      <c r="AA18" s="29">
        <v>30</v>
      </c>
      <c r="AB18" s="29">
        <v>7</v>
      </c>
      <c r="AC18" s="29">
        <v>203</v>
      </c>
      <c r="AD18" s="29">
        <v>5</v>
      </c>
      <c r="AE18" s="29">
        <v>31</v>
      </c>
      <c r="AF18" s="29">
        <v>17</v>
      </c>
      <c r="AG18" s="29">
        <v>38</v>
      </c>
      <c r="AH18" s="29">
        <v>172</v>
      </c>
      <c r="AI18" s="29">
        <v>0</v>
      </c>
      <c r="AJ18" s="29">
        <v>34</v>
      </c>
      <c r="AK18" s="30">
        <v>19419</v>
      </c>
      <c r="AL18" s="29">
        <v>49</v>
      </c>
      <c r="AM18" s="29">
        <v>459</v>
      </c>
      <c r="AN18" s="29">
        <v>1</v>
      </c>
      <c r="AO18" s="29">
        <v>13</v>
      </c>
      <c r="AP18" s="29">
        <v>609</v>
      </c>
      <c r="AQ18" s="29">
        <v>-87</v>
      </c>
      <c r="AR18" s="30">
        <f t="shared" si="0"/>
        <v>1044</v>
      </c>
      <c r="AS18" s="31">
        <f t="shared" si="1"/>
        <v>20463</v>
      </c>
      <c r="AT18" s="31">
        <v>8530</v>
      </c>
      <c r="AU18" s="31">
        <f t="shared" si="2"/>
        <v>9574</v>
      </c>
      <c r="AV18" s="31">
        <f t="shared" si="3"/>
        <v>28993</v>
      </c>
      <c r="AW18" s="31">
        <f t="shared" si="4"/>
        <v>-1789</v>
      </c>
      <c r="AX18" s="31">
        <f t="shared" si="5"/>
        <v>7785</v>
      </c>
      <c r="AY18" s="30">
        <v>27204</v>
      </c>
      <c r="BA18" s="122"/>
      <c r="BB18" s="122"/>
    </row>
    <row r="19" spans="1:54" s="21" customFormat="1" ht="12.95" customHeight="1">
      <c r="A19" s="49">
        <v>14</v>
      </c>
      <c r="B19" s="13" t="s">
        <v>23</v>
      </c>
      <c r="C19" s="29">
        <v>0</v>
      </c>
      <c r="D19" s="29">
        <v>0</v>
      </c>
      <c r="E19" s="29">
        <v>0</v>
      </c>
      <c r="F19" s="29">
        <v>17</v>
      </c>
      <c r="G19" s="29">
        <v>0</v>
      </c>
      <c r="H19" s="29">
        <v>0</v>
      </c>
      <c r="I19" s="29">
        <v>94</v>
      </c>
      <c r="J19" s="29">
        <v>0</v>
      </c>
      <c r="K19" s="29">
        <v>1</v>
      </c>
      <c r="L19" s="29">
        <v>6</v>
      </c>
      <c r="M19" s="29">
        <v>4</v>
      </c>
      <c r="N19" s="29">
        <v>1</v>
      </c>
      <c r="O19" s="29">
        <v>72</v>
      </c>
      <c r="P19" s="29">
        <v>5463</v>
      </c>
      <c r="Q19" s="29">
        <v>2588</v>
      </c>
      <c r="R19" s="29">
        <v>108</v>
      </c>
      <c r="S19" s="29">
        <v>8</v>
      </c>
      <c r="T19" s="29">
        <v>32</v>
      </c>
      <c r="U19" s="29">
        <v>1403</v>
      </c>
      <c r="V19" s="29">
        <v>0</v>
      </c>
      <c r="W19" s="29">
        <v>105</v>
      </c>
      <c r="X19" s="29">
        <v>2</v>
      </c>
      <c r="Y19" s="29">
        <v>0</v>
      </c>
      <c r="Z19" s="29">
        <v>0</v>
      </c>
      <c r="AA19" s="29">
        <v>4</v>
      </c>
      <c r="AB19" s="29">
        <v>0</v>
      </c>
      <c r="AC19" s="29">
        <v>19</v>
      </c>
      <c r="AD19" s="29">
        <v>0</v>
      </c>
      <c r="AE19" s="29">
        <v>0</v>
      </c>
      <c r="AF19" s="29">
        <v>0</v>
      </c>
      <c r="AG19" s="29">
        <v>1007</v>
      </c>
      <c r="AH19" s="29">
        <v>30</v>
      </c>
      <c r="AI19" s="29">
        <v>207</v>
      </c>
      <c r="AJ19" s="29">
        <v>0</v>
      </c>
      <c r="AK19" s="30">
        <v>11171</v>
      </c>
      <c r="AL19" s="29">
        <v>3</v>
      </c>
      <c r="AM19" s="29">
        <v>179</v>
      </c>
      <c r="AN19" s="29">
        <v>0</v>
      </c>
      <c r="AO19" s="29">
        <v>993</v>
      </c>
      <c r="AP19" s="29">
        <v>19547</v>
      </c>
      <c r="AQ19" s="29">
        <v>-680</v>
      </c>
      <c r="AR19" s="30">
        <f t="shared" si="0"/>
        <v>20042</v>
      </c>
      <c r="AS19" s="31">
        <f t="shared" si="1"/>
        <v>31213</v>
      </c>
      <c r="AT19" s="31">
        <v>16270</v>
      </c>
      <c r="AU19" s="31">
        <f t="shared" si="2"/>
        <v>36312</v>
      </c>
      <c r="AV19" s="31">
        <f t="shared" si="3"/>
        <v>47483</v>
      </c>
      <c r="AW19" s="31">
        <f t="shared" si="4"/>
        <v>-26933</v>
      </c>
      <c r="AX19" s="31">
        <f t="shared" si="5"/>
        <v>9379</v>
      </c>
      <c r="AY19" s="30">
        <v>20550</v>
      </c>
      <c r="BA19" s="122"/>
      <c r="BB19" s="122"/>
    </row>
    <row r="20" spans="1:54" s="21" customFormat="1" ht="12.95" customHeight="1">
      <c r="A20" s="49">
        <v>15</v>
      </c>
      <c r="B20" s="13" t="s">
        <v>24</v>
      </c>
      <c r="C20" s="29">
        <v>0</v>
      </c>
      <c r="D20" s="29">
        <v>0</v>
      </c>
      <c r="E20" s="29">
        <v>6</v>
      </c>
      <c r="F20" s="29">
        <v>0</v>
      </c>
      <c r="G20" s="29">
        <v>0</v>
      </c>
      <c r="H20" s="29">
        <v>0</v>
      </c>
      <c r="I20" s="29">
        <v>2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622</v>
      </c>
      <c r="P20" s="29">
        <v>2059</v>
      </c>
      <c r="Q20" s="29">
        <v>120682</v>
      </c>
      <c r="R20" s="29">
        <v>116</v>
      </c>
      <c r="S20" s="29">
        <v>129</v>
      </c>
      <c r="T20" s="29">
        <v>17</v>
      </c>
      <c r="U20" s="29">
        <v>2232</v>
      </c>
      <c r="V20" s="29">
        <v>0</v>
      </c>
      <c r="W20" s="29">
        <v>1</v>
      </c>
      <c r="X20" s="29">
        <v>59</v>
      </c>
      <c r="Y20" s="29">
        <v>8</v>
      </c>
      <c r="Z20" s="29">
        <v>2</v>
      </c>
      <c r="AA20" s="29">
        <v>16</v>
      </c>
      <c r="AB20" s="29">
        <v>85</v>
      </c>
      <c r="AC20" s="29">
        <v>464</v>
      </c>
      <c r="AD20" s="29">
        <v>88</v>
      </c>
      <c r="AE20" s="29">
        <v>5</v>
      </c>
      <c r="AF20" s="29">
        <v>0</v>
      </c>
      <c r="AG20" s="29">
        <v>868</v>
      </c>
      <c r="AH20" s="29">
        <v>52</v>
      </c>
      <c r="AI20" s="29">
        <v>27</v>
      </c>
      <c r="AJ20" s="29">
        <v>0</v>
      </c>
      <c r="AK20" s="30">
        <v>127540</v>
      </c>
      <c r="AL20" s="29">
        <v>1772</v>
      </c>
      <c r="AM20" s="29">
        <v>7673</v>
      </c>
      <c r="AN20" s="29">
        <v>0</v>
      </c>
      <c r="AO20" s="29">
        <v>4764</v>
      </c>
      <c r="AP20" s="29">
        <v>17956</v>
      </c>
      <c r="AQ20" s="29">
        <v>227</v>
      </c>
      <c r="AR20" s="30">
        <f t="shared" si="0"/>
        <v>32392</v>
      </c>
      <c r="AS20" s="31">
        <f t="shared" si="1"/>
        <v>159932</v>
      </c>
      <c r="AT20" s="31">
        <v>273489</v>
      </c>
      <c r="AU20" s="31">
        <f t="shared" si="2"/>
        <v>305881</v>
      </c>
      <c r="AV20" s="31">
        <f t="shared" si="3"/>
        <v>433421</v>
      </c>
      <c r="AW20" s="31">
        <f t="shared" si="4"/>
        <v>-100328</v>
      </c>
      <c r="AX20" s="31">
        <f t="shared" si="5"/>
        <v>205553</v>
      </c>
      <c r="AY20" s="30">
        <v>333093</v>
      </c>
      <c r="BA20" s="122"/>
      <c r="BB20" s="122"/>
    </row>
    <row r="21" spans="1:54" s="21" customFormat="1" ht="12.95" customHeight="1">
      <c r="A21" s="49">
        <v>16</v>
      </c>
      <c r="B21" s="13" t="s">
        <v>25</v>
      </c>
      <c r="C21" s="29">
        <v>0</v>
      </c>
      <c r="D21" s="29">
        <v>0</v>
      </c>
      <c r="E21" s="29">
        <v>294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1305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254</v>
      </c>
      <c r="AB21" s="29">
        <v>0</v>
      </c>
      <c r="AC21" s="29">
        <v>1003</v>
      </c>
      <c r="AD21" s="29">
        <v>2</v>
      </c>
      <c r="AE21" s="29">
        <v>0</v>
      </c>
      <c r="AF21" s="29">
        <v>0</v>
      </c>
      <c r="AG21" s="29">
        <v>1631</v>
      </c>
      <c r="AH21" s="29">
        <v>2</v>
      </c>
      <c r="AI21" s="29">
        <v>0</v>
      </c>
      <c r="AJ21" s="29">
        <v>0</v>
      </c>
      <c r="AK21" s="30">
        <v>4491</v>
      </c>
      <c r="AL21" s="29">
        <v>0</v>
      </c>
      <c r="AM21" s="29">
        <v>6603</v>
      </c>
      <c r="AN21" s="29">
        <v>0</v>
      </c>
      <c r="AO21" s="29">
        <v>312</v>
      </c>
      <c r="AP21" s="29">
        <v>7488</v>
      </c>
      <c r="AQ21" s="29">
        <v>-99</v>
      </c>
      <c r="AR21" s="30">
        <f t="shared" si="0"/>
        <v>14304</v>
      </c>
      <c r="AS21" s="31">
        <f t="shared" si="1"/>
        <v>18795</v>
      </c>
      <c r="AT21" s="31">
        <v>3517</v>
      </c>
      <c r="AU21" s="31">
        <f t="shared" si="2"/>
        <v>17821</v>
      </c>
      <c r="AV21" s="31">
        <f t="shared" si="3"/>
        <v>22312</v>
      </c>
      <c r="AW21" s="31">
        <f t="shared" si="4"/>
        <v>-18274</v>
      </c>
      <c r="AX21" s="31">
        <f t="shared" si="5"/>
        <v>-453</v>
      </c>
      <c r="AY21" s="30">
        <v>4038</v>
      </c>
      <c r="BA21" s="122"/>
      <c r="BB21" s="122"/>
    </row>
    <row r="22" spans="1:54" s="21" customFormat="1" ht="12.95" customHeight="1">
      <c r="A22" s="49">
        <v>17</v>
      </c>
      <c r="B22" s="13" t="s">
        <v>26</v>
      </c>
      <c r="C22" s="29">
        <v>1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46</v>
      </c>
      <c r="Q22" s="29">
        <v>182</v>
      </c>
      <c r="R22" s="29">
        <v>3</v>
      </c>
      <c r="S22" s="29">
        <v>139</v>
      </c>
      <c r="T22" s="29">
        <v>0</v>
      </c>
      <c r="U22" s="29">
        <v>13</v>
      </c>
      <c r="V22" s="29">
        <v>0</v>
      </c>
      <c r="W22" s="29">
        <v>0</v>
      </c>
      <c r="X22" s="29">
        <v>197</v>
      </c>
      <c r="Y22" s="29">
        <v>3</v>
      </c>
      <c r="Z22" s="29">
        <v>0</v>
      </c>
      <c r="AA22" s="29">
        <v>0</v>
      </c>
      <c r="AB22" s="29">
        <v>2</v>
      </c>
      <c r="AC22" s="29">
        <v>38</v>
      </c>
      <c r="AD22" s="29">
        <v>0</v>
      </c>
      <c r="AE22" s="29">
        <v>590</v>
      </c>
      <c r="AF22" s="29">
        <v>0</v>
      </c>
      <c r="AG22" s="29">
        <v>30</v>
      </c>
      <c r="AH22" s="29">
        <v>23</v>
      </c>
      <c r="AI22" s="29">
        <v>0</v>
      </c>
      <c r="AJ22" s="29">
        <v>0</v>
      </c>
      <c r="AK22" s="30">
        <v>1268</v>
      </c>
      <c r="AL22" s="29">
        <v>25</v>
      </c>
      <c r="AM22" s="29">
        <v>1722</v>
      </c>
      <c r="AN22" s="29">
        <v>0</v>
      </c>
      <c r="AO22" s="29">
        <v>685</v>
      </c>
      <c r="AP22" s="29">
        <v>2004</v>
      </c>
      <c r="AQ22" s="29">
        <v>-60</v>
      </c>
      <c r="AR22" s="30">
        <f t="shared" si="0"/>
        <v>4376</v>
      </c>
      <c r="AS22" s="31">
        <f t="shared" si="1"/>
        <v>5644</v>
      </c>
      <c r="AT22" s="31">
        <v>384</v>
      </c>
      <c r="AU22" s="31">
        <f t="shared" si="2"/>
        <v>4760</v>
      </c>
      <c r="AV22" s="31">
        <f t="shared" si="3"/>
        <v>6028</v>
      </c>
      <c r="AW22" s="31">
        <f t="shared" si="4"/>
        <v>-5034</v>
      </c>
      <c r="AX22" s="31">
        <f t="shared" si="5"/>
        <v>-274</v>
      </c>
      <c r="AY22" s="30">
        <v>994</v>
      </c>
      <c r="BA22" s="122"/>
      <c r="BB22" s="122"/>
    </row>
    <row r="23" spans="1:54" s="21" customFormat="1" ht="12.95" customHeight="1">
      <c r="A23" s="49">
        <v>18</v>
      </c>
      <c r="B23" s="13" t="s">
        <v>27</v>
      </c>
      <c r="C23" s="29">
        <v>128</v>
      </c>
      <c r="D23" s="29">
        <v>11</v>
      </c>
      <c r="E23" s="29">
        <v>98</v>
      </c>
      <c r="F23" s="29">
        <v>29</v>
      </c>
      <c r="G23" s="29">
        <v>557</v>
      </c>
      <c r="H23" s="29">
        <v>519</v>
      </c>
      <c r="I23" s="29">
        <v>525</v>
      </c>
      <c r="J23" s="29">
        <v>7</v>
      </c>
      <c r="K23" s="29">
        <v>7</v>
      </c>
      <c r="L23" s="29">
        <v>65</v>
      </c>
      <c r="M23" s="29">
        <v>26</v>
      </c>
      <c r="N23" s="29">
        <v>43</v>
      </c>
      <c r="O23" s="29">
        <v>506</v>
      </c>
      <c r="P23" s="29">
        <v>507</v>
      </c>
      <c r="Q23" s="29">
        <v>8214</v>
      </c>
      <c r="R23" s="29">
        <v>164</v>
      </c>
      <c r="S23" s="29">
        <v>74</v>
      </c>
      <c r="T23" s="29">
        <v>1906</v>
      </c>
      <c r="U23" s="29">
        <v>3118</v>
      </c>
      <c r="V23" s="29">
        <v>115</v>
      </c>
      <c r="W23" s="29">
        <v>408</v>
      </c>
      <c r="X23" s="29">
        <v>2348</v>
      </c>
      <c r="Y23" s="29">
        <v>1463</v>
      </c>
      <c r="Z23" s="29">
        <v>64</v>
      </c>
      <c r="AA23" s="29">
        <v>214</v>
      </c>
      <c r="AB23" s="29">
        <v>467</v>
      </c>
      <c r="AC23" s="29">
        <v>2224</v>
      </c>
      <c r="AD23" s="29">
        <v>1581</v>
      </c>
      <c r="AE23" s="29">
        <v>865</v>
      </c>
      <c r="AF23" s="29">
        <v>543</v>
      </c>
      <c r="AG23" s="29">
        <v>2345</v>
      </c>
      <c r="AH23" s="29">
        <v>1129</v>
      </c>
      <c r="AI23" s="29">
        <v>229</v>
      </c>
      <c r="AJ23" s="29">
        <v>131</v>
      </c>
      <c r="AK23" s="30">
        <v>30630</v>
      </c>
      <c r="AL23" s="29">
        <v>605</v>
      </c>
      <c r="AM23" s="29">
        <v>6701</v>
      </c>
      <c r="AN23" s="29">
        <v>103</v>
      </c>
      <c r="AO23" s="29">
        <v>311</v>
      </c>
      <c r="AP23" s="29">
        <v>1107</v>
      </c>
      <c r="AQ23" s="29">
        <v>-46</v>
      </c>
      <c r="AR23" s="30">
        <f t="shared" si="0"/>
        <v>8781</v>
      </c>
      <c r="AS23" s="31">
        <f t="shared" si="1"/>
        <v>39411</v>
      </c>
      <c r="AT23" s="31">
        <v>7397</v>
      </c>
      <c r="AU23" s="31">
        <f t="shared" si="2"/>
        <v>16178</v>
      </c>
      <c r="AV23" s="31">
        <f t="shared" si="3"/>
        <v>46808</v>
      </c>
      <c r="AW23" s="31">
        <f t="shared" si="4"/>
        <v>-31904</v>
      </c>
      <c r="AX23" s="31">
        <f t="shared" si="5"/>
        <v>-15726</v>
      </c>
      <c r="AY23" s="30">
        <v>14904</v>
      </c>
      <c r="BA23" s="122"/>
      <c r="BB23" s="122"/>
    </row>
    <row r="24" spans="1:54" s="21" customFormat="1" ht="12.95" customHeight="1">
      <c r="A24" s="49">
        <v>19</v>
      </c>
      <c r="B24" s="13" t="s">
        <v>28</v>
      </c>
      <c r="C24" s="29">
        <v>44</v>
      </c>
      <c r="D24" s="29">
        <v>0</v>
      </c>
      <c r="E24" s="29">
        <v>2</v>
      </c>
      <c r="F24" s="29">
        <v>6</v>
      </c>
      <c r="G24" s="29">
        <v>39</v>
      </c>
      <c r="H24" s="29">
        <v>23</v>
      </c>
      <c r="I24" s="29">
        <v>163</v>
      </c>
      <c r="J24" s="29">
        <v>2</v>
      </c>
      <c r="K24" s="29">
        <v>12</v>
      </c>
      <c r="L24" s="29">
        <v>52</v>
      </c>
      <c r="M24" s="29">
        <v>4</v>
      </c>
      <c r="N24" s="29">
        <v>2</v>
      </c>
      <c r="O24" s="29">
        <v>73</v>
      </c>
      <c r="P24" s="29">
        <v>9</v>
      </c>
      <c r="Q24" s="29">
        <v>797</v>
      </c>
      <c r="R24" s="29">
        <v>8</v>
      </c>
      <c r="S24" s="29">
        <v>2</v>
      </c>
      <c r="T24" s="29">
        <v>19</v>
      </c>
      <c r="U24" s="29">
        <v>290</v>
      </c>
      <c r="V24" s="29">
        <v>188</v>
      </c>
      <c r="W24" s="29">
        <v>189</v>
      </c>
      <c r="X24" s="29">
        <v>661</v>
      </c>
      <c r="Y24" s="29">
        <v>161</v>
      </c>
      <c r="Z24" s="29">
        <v>5300</v>
      </c>
      <c r="AA24" s="29">
        <v>157</v>
      </c>
      <c r="AB24" s="29">
        <v>131</v>
      </c>
      <c r="AC24" s="29">
        <v>1611</v>
      </c>
      <c r="AD24" s="29">
        <v>885</v>
      </c>
      <c r="AE24" s="29">
        <v>355</v>
      </c>
      <c r="AF24" s="29">
        <v>10</v>
      </c>
      <c r="AG24" s="29">
        <v>132</v>
      </c>
      <c r="AH24" s="29">
        <v>434</v>
      </c>
      <c r="AI24" s="29">
        <v>0</v>
      </c>
      <c r="AJ24" s="29">
        <v>0</v>
      </c>
      <c r="AK24" s="30">
        <v>11761</v>
      </c>
      <c r="AL24" s="29">
        <v>0</v>
      </c>
      <c r="AM24" s="29">
        <v>0</v>
      </c>
      <c r="AN24" s="29">
        <v>0</v>
      </c>
      <c r="AO24" s="29">
        <v>65515</v>
      </c>
      <c r="AP24" s="29">
        <v>61067</v>
      </c>
      <c r="AQ24" s="29">
        <v>0</v>
      </c>
      <c r="AR24" s="30">
        <f t="shared" si="0"/>
        <v>126582</v>
      </c>
      <c r="AS24" s="31">
        <f t="shared" si="1"/>
        <v>138343</v>
      </c>
      <c r="AT24" s="31">
        <v>0</v>
      </c>
      <c r="AU24" s="31">
        <f t="shared" si="2"/>
        <v>126582</v>
      </c>
      <c r="AV24" s="31">
        <f t="shared" si="3"/>
        <v>138343</v>
      </c>
      <c r="AW24" s="31">
        <f t="shared" si="4"/>
        <v>0</v>
      </c>
      <c r="AX24" s="31">
        <f t="shared" si="5"/>
        <v>126582</v>
      </c>
      <c r="AY24" s="30">
        <v>138343</v>
      </c>
      <c r="BA24" s="122"/>
      <c r="BB24" s="122"/>
    </row>
    <row r="25" spans="1:54" s="21" customFormat="1" ht="12.95" customHeight="1">
      <c r="A25" s="49">
        <v>20</v>
      </c>
      <c r="B25" s="13" t="s">
        <v>29</v>
      </c>
      <c r="C25" s="29">
        <v>61</v>
      </c>
      <c r="D25" s="29">
        <v>5</v>
      </c>
      <c r="E25" s="29">
        <v>3</v>
      </c>
      <c r="F25" s="29">
        <v>31</v>
      </c>
      <c r="G25" s="29">
        <v>358</v>
      </c>
      <c r="H25" s="29">
        <v>90</v>
      </c>
      <c r="I25" s="29">
        <v>1507</v>
      </c>
      <c r="J25" s="29">
        <v>25</v>
      </c>
      <c r="K25" s="29">
        <v>31</v>
      </c>
      <c r="L25" s="29">
        <v>79</v>
      </c>
      <c r="M25" s="29">
        <v>30</v>
      </c>
      <c r="N25" s="29">
        <v>26</v>
      </c>
      <c r="O25" s="29">
        <v>290</v>
      </c>
      <c r="P25" s="29">
        <v>102</v>
      </c>
      <c r="Q25" s="29">
        <v>3733</v>
      </c>
      <c r="R25" s="29">
        <v>33</v>
      </c>
      <c r="S25" s="29">
        <v>10</v>
      </c>
      <c r="T25" s="29">
        <v>189</v>
      </c>
      <c r="U25" s="29">
        <v>551</v>
      </c>
      <c r="V25" s="29">
        <v>132</v>
      </c>
      <c r="W25" s="29">
        <v>519</v>
      </c>
      <c r="X25" s="29">
        <v>1866</v>
      </c>
      <c r="Y25" s="29">
        <v>180</v>
      </c>
      <c r="Z25" s="29">
        <v>225</v>
      </c>
      <c r="AA25" s="29">
        <v>318</v>
      </c>
      <c r="AB25" s="29">
        <v>282</v>
      </c>
      <c r="AC25" s="29">
        <v>1475</v>
      </c>
      <c r="AD25" s="29">
        <v>1333</v>
      </c>
      <c r="AE25" s="29">
        <v>1327</v>
      </c>
      <c r="AF25" s="29">
        <v>30</v>
      </c>
      <c r="AG25" s="29">
        <v>297</v>
      </c>
      <c r="AH25" s="29">
        <v>1498</v>
      </c>
      <c r="AI25" s="29">
        <v>0</v>
      </c>
      <c r="AJ25" s="29">
        <v>26</v>
      </c>
      <c r="AK25" s="30">
        <v>16662</v>
      </c>
      <c r="AL25" s="29">
        <v>3</v>
      </c>
      <c r="AM25" s="29">
        <v>4719</v>
      </c>
      <c r="AN25" s="29">
        <v>0</v>
      </c>
      <c r="AO25" s="29">
        <v>0</v>
      </c>
      <c r="AP25" s="29">
        <v>0</v>
      </c>
      <c r="AQ25" s="29">
        <v>0</v>
      </c>
      <c r="AR25" s="30">
        <f t="shared" si="0"/>
        <v>4722</v>
      </c>
      <c r="AS25" s="31">
        <f t="shared" si="1"/>
        <v>21384</v>
      </c>
      <c r="AT25" s="31">
        <v>21</v>
      </c>
      <c r="AU25" s="31">
        <f t="shared" si="2"/>
        <v>4743</v>
      </c>
      <c r="AV25" s="31">
        <f t="shared" si="3"/>
        <v>21405</v>
      </c>
      <c r="AW25" s="31">
        <f t="shared" si="4"/>
        <v>-16975</v>
      </c>
      <c r="AX25" s="31">
        <f t="shared" si="5"/>
        <v>-12232</v>
      </c>
      <c r="AY25" s="30">
        <v>4430</v>
      </c>
      <c r="BA25" s="122"/>
      <c r="BB25" s="122"/>
    </row>
    <row r="26" spans="1:54" s="21" customFormat="1" ht="12.95" customHeight="1">
      <c r="A26" s="49">
        <v>21</v>
      </c>
      <c r="B26" s="13" t="s">
        <v>30</v>
      </c>
      <c r="C26" s="29">
        <v>5</v>
      </c>
      <c r="D26" s="29">
        <v>0</v>
      </c>
      <c r="E26" s="29">
        <v>0</v>
      </c>
      <c r="F26" s="29">
        <v>6</v>
      </c>
      <c r="G26" s="29">
        <v>104</v>
      </c>
      <c r="H26" s="29">
        <v>21</v>
      </c>
      <c r="I26" s="29">
        <v>128</v>
      </c>
      <c r="J26" s="29">
        <v>1</v>
      </c>
      <c r="K26" s="29">
        <v>1</v>
      </c>
      <c r="L26" s="29">
        <v>23</v>
      </c>
      <c r="M26" s="29">
        <v>1</v>
      </c>
      <c r="N26" s="29">
        <v>1</v>
      </c>
      <c r="O26" s="29">
        <v>23</v>
      </c>
      <c r="P26" s="29">
        <v>23</v>
      </c>
      <c r="Q26" s="29">
        <v>428</v>
      </c>
      <c r="R26" s="29">
        <v>4</v>
      </c>
      <c r="S26" s="29">
        <v>1</v>
      </c>
      <c r="T26" s="29">
        <v>10</v>
      </c>
      <c r="U26" s="29">
        <v>209</v>
      </c>
      <c r="V26" s="29">
        <v>17</v>
      </c>
      <c r="W26" s="29">
        <v>569</v>
      </c>
      <c r="X26" s="29">
        <v>362</v>
      </c>
      <c r="Y26" s="29">
        <v>105</v>
      </c>
      <c r="Z26" s="29">
        <v>31</v>
      </c>
      <c r="AA26" s="29">
        <v>101</v>
      </c>
      <c r="AB26" s="29">
        <v>138</v>
      </c>
      <c r="AC26" s="29">
        <v>1333</v>
      </c>
      <c r="AD26" s="29">
        <v>670</v>
      </c>
      <c r="AE26" s="29">
        <v>632</v>
      </c>
      <c r="AF26" s="29">
        <v>19</v>
      </c>
      <c r="AG26" s="29">
        <v>38</v>
      </c>
      <c r="AH26" s="29">
        <v>1009</v>
      </c>
      <c r="AI26" s="29">
        <v>0</v>
      </c>
      <c r="AJ26" s="29">
        <v>65</v>
      </c>
      <c r="AK26" s="30">
        <v>6078</v>
      </c>
      <c r="AL26" s="29">
        <v>4</v>
      </c>
      <c r="AM26" s="29">
        <v>2827</v>
      </c>
      <c r="AN26" s="29">
        <v>1274</v>
      </c>
      <c r="AO26" s="29">
        <v>0</v>
      </c>
      <c r="AP26" s="29">
        <v>0</v>
      </c>
      <c r="AQ26" s="29">
        <v>0</v>
      </c>
      <c r="AR26" s="30">
        <f t="shared" si="0"/>
        <v>4105</v>
      </c>
      <c r="AS26" s="31">
        <f t="shared" si="1"/>
        <v>10183</v>
      </c>
      <c r="AT26" s="31">
        <v>0</v>
      </c>
      <c r="AU26" s="31">
        <f t="shared" si="2"/>
        <v>4105</v>
      </c>
      <c r="AV26" s="31">
        <f t="shared" si="3"/>
        <v>10183</v>
      </c>
      <c r="AW26" s="31">
        <f t="shared" si="4"/>
        <v>0</v>
      </c>
      <c r="AX26" s="31">
        <f t="shared" si="5"/>
        <v>4105</v>
      </c>
      <c r="AY26" s="30">
        <v>10183</v>
      </c>
      <c r="BA26" s="122"/>
      <c r="BB26" s="122"/>
    </row>
    <row r="27" spans="1:54" s="21" customFormat="1" ht="12.95" customHeight="1">
      <c r="A27" s="49">
        <v>22</v>
      </c>
      <c r="B27" s="13" t="s">
        <v>31</v>
      </c>
      <c r="C27" s="29">
        <v>444</v>
      </c>
      <c r="D27" s="29">
        <v>14</v>
      </c>
      <c r="E27" s="29">
        <v>168</v>
      </c>
      <c r="F27" s="29">
        <v>28</v>
      </c>
      <c r="G27" s="29">
        <v>2898</v>
      </c>
      <c r="H27" s="29">
        <v>525</v>
      </c>
      <c r="I27" s="29">
        <v>1364</v>
      </c>
      <c r="J27" s="29">
        <v>9</v>
      </c>
      <c r="K27" s="29">
        <v>150</v>
      </c>
      <c r="L27" s="29">
        <v>272</v>
      </c>
      <c r="M27" s="29">
        <v>20</v>
      </c>
      <c r="N27" s="29">
        <v>34</v>
      </c>
      <c r="O27" s="29">
        <v>811</v>
      </c>
      <c r="P27" s="29">
        <v>738</v>
      </c>
      <c r="Q27" s="29">
        <v>11449</v>
      </c>
      <c r="R27" s="29">
        <v>139</v>
      </c>
      <c r="S27" s="29">
        <v>55</v>
      </c>
      <c r="T27" s="29">
        <v>487</v>
      </c>
      <c r="U27" s="29">
        <v>6755</v>
      </c>
      <c r="V27" s="29">
        <v>83</v>
      </c>
      <c r="W27" s="29">
        <v>171</v>
      </c>
      <c r="X27" s="29">
        <v>2398</v>
      </c>
      <c r="Y27" s="29">
        <v>281</v>
      </c>
      <c r="Z27" s="29">
        <v>101</v>
      </c>
      <c r="AA27" s="29">
        <v>2398</v>
      </c>
      <c r="AB27" s="29">
        <v>180</v>
      </c>
      <c r="AC27" s="29">
        <v>1204</v>
      </c>
      <c r="AD27" s="29">
        <v>822</v>
      </c>
      <c r="AE27" s="29">
        <v>3777</v>
      </c>
      <c r="AF27" s="29">
        <v>264</v>
      </c>
      <c r="AG27" s="29">
        <v>1151</v>
      </c>
      <c r="AH27" s="29">
        <v>4369</v>
      </c>
      <c r="AI27" s="29">
        <v>332</v>
      </c>
      <c r="AJ27" s="29">
        <v>73</v>
      </c>
      <c r="AK27" s="30">
        <v>43964</v>
      </c>
      <c r="AL27" s="29">
        <v>2841</v>
      </c>
      <c r="AM27" s="29">
        <v>70154</v>
      </c>
      <c r="AN27" s="29">
        <v>0</v>
      </c>
      <c r="AO27" s="29">
        <v>2056</v>
      </c>
      <c r="AP27" s="29">
        <v>14529</v>
      </c>
      <c r="AQ27" s="29">
        <v>128</v>
      </c>
      <c r="AR27" s="30">
        <f t="shared" si="0"/>
        <v>89708</v>
      </c>
      <c r="AS27" s="31">
        <f t="shared" si="1"/>
        <v>133672</v>
      </c>
      <c r="AT27" s="31">
        <v>13295</v>
      </c>
      <c r="AU27" s="31">
        <f t="shared" si="2"/>
        <v>103003</v>
      </c>
      <c r="AV27" s="31">
        <f t="shared" si="3"/>
        <v>146967</v>
      </c>
      <c r="AW27" s="31">
        <f t="shared" si="4"/>
        <v>-10499</v>
      </c>
      <c r="AX27" s="31">
        <f t="shared" si="5"/>
        <v>92504</v>
      </c>
      <c r="AY27" s="30">
        <v>136468</v>
      </c>
      <c r="BA27" s="122"/>
      <c r="BB27" s="122"/>
    </row>
    <row r="28" spans="1:54" s="21" customFormat="1" ht="12.95" customHeight="1">
      <c r="A28" s="49">
        <v>23</v>
      </c>
      <c r="B28" s="13" t="s">
        <v>32</v>
      </c>
      <c r="C28" s="29">
        <v>324</v>
      </c>
      <c r="D28" s="29">
        <v>5</v>
      </c>
      <c r="E28" s="29">
        <v>78</v>
      </c>
      <c r="F28" s="29">
        <v>76</v>
      </c>
      <c r="G28" s="29">
        <v>136</v>
      </c>
      <c r="H28" s="29">
        <v>225</v>
      </c>
      <c r="I28" s="29">
        <v>341</v>
      </c>
      <c r="J28" s="29">
        <v>4</v>
      </c>
      <c r="K28" s="29">
        <v>6</v>
      </c>
      <c r="L28" s="29">
        <v>175</v>
      </c>
      <c r="M28" s="29">
        <v>6</v>
      </c>
      <c r="N28" s="29">
        <v>6</v>
      </c>
      <c r="O28" s="29">
        <v>249</v>
      </c>
      <c r="P28" s="29">
        <v>145</v>
      </c>
      <c r="Q28" s="29">
        <v>1778</v>
      </c>
      <c r="R28" s="29">
        <v>26</v>
      </c>
      <c r="S28" s="29">
        <v>20</v>
      </c>
      <c r="T28" s="29">
        <v>143</v>
      </c>
      <c r="U28" s="29">
        <v>1356</v>
      </c>
      <c r="V28" s="29">
        <v>108</v>
      </c>
      <c r="W28" s="29">
        <v>119</v>
      </c>
      <c r="X28" s="29">
        <v>4293</v>
      </c>
      <c r="Y28" s="29">
        <v>2976</v>
      </c>
      <c r="Z28" s="29">
        <v>5673</v>
      </c>
      <c r="AA28" s="29">
        <v>2290</v>
      </c>
      <c r="AB28" s="29">
        <v>582</v>
      </c>
      <c r="AC28" s="29">
        <v>237</v>
      </c>
      <c r="AD28" s="29">
        <v>164</v>
      </c>
      <c r="AE28" s="29">
        <v>782</v>
      </c>
      <c r="AF28" s="29">
        <v>105</v>
      </c>
      <c r="AG28" s="29">
        <v>2109</v>
      </c>
      <c r="AH28" s="29">
        <v>1350</v>
      </c>
      <c r="AI28" s="29">
        <v>0</v>
      </c>
      <c r="AJ28" s="29">
        <v>1684</v>
      </c>
      <c r="AK28" s="30">
        <v>27571</v>
      </c>
      <c r="AL28" s="29">
        <v>0</v>
      </c>
      <c r="AM28" s="29">
        <v>19241</v>
      </c>
      <c r="AN28" s="29">
        <v>0</v>
      </c>
      <c r="AO28" s="29">
        <v>0</v>
      </c>
      <c r="AP28" s="29">
        <v>0</v>
      </c>
      <c r="AQ28" s="29">
        <v>0</v>
      </c>
      <c r="AR28" s="30">
        <f t="shared" si="0"/>
        <v>19241</v>
      </c>
      <c r="AS28" s="31">
        <f t="shared" si="1"/>
        <v>46812</v>
      </c>
      <c r="AT28" s="31">
        <v>3687</v>
      </c>
      <c r="AU28" s="31">
        <f t="shared" si="2"/>
        <v>22928</v>
      </c>
      <c r="AV28" s="31">
        <f t="shared" si="3"/>
        <v>50499</v>
      </c>
      <c r="AW28" s="31">
        <f t="shared" si="4"/>
        <v>-2643</v>
      </c>
      <c r="AX28" s="31">
        <f t="shared" si="5"/>
        <v>20285</v>
      </c>
      <c r="AY28" s="30">
        <v>47856</v>
      </c>
      <c r="BA28" s="122"/>
      <c r="BB28" s="122"/>
    </row>
    <row r="29" spans="1:54" s="21" customFormat="1" ht="12.95" customHeight="1">
      <c r="A29" s="49">
        <v>24</v>
      </c>
      <c r="B29" s="13" t="s">
        <v>33</v>
      </c>
      <c r="C29" s="29">
        <v>1</v>
      </c>
      <c r="D29" s="29">
        <v>0</v>
      </c>
      <c r="E29" s="29">
        <v>2</v>
      </c>
      <c r="F29" s="29">
        <v>11</v>
      </c>
      <c r="G29" s="29">
        <v>19</v>
      </c>
      <c r="H29" s="29">
        <v>65</v>
      </c>
      <c r="I29" s="29">
        <v>43</v>
      </c>
      <c r="J29" s="29">
        <v>1</v>
      </c>
      <c r="K29" s="29">
        <v>2</v>
      </c>
      <c r="L29" s="29">
        <v>19</v>
      </c>
      <c r="M29" s="29">
        <v>1</v>
      </c>
      <c r="N29" s="29">
        <v>1</v>
      </c>
      <c r="O29" s="29">
        <v>44</v>
      </c>
      <c r="P29" s="29">
        <v>20</v>
      </c>
      <c r="Q29" s="29">
        <v>251</v>
      </c>
      <c r="R29" s="29">
        <v>4</v>
      </c>
      <c r="S29" s="29">
        <v>4</v>
      </c>
      <c r="T29" s="29">
        <v>26</v>
      </c>
      <c r="U29" s="29">
        <v>242</v>
      </c>
      <c r="V29" s="29">
        <v>36</v>
      </c>
      <c r="W29" s="29">
        <v>14</v>
      </c>
      <c r="X29" s="29">
        <v>2331</v>
      </c>
      <c r="Y29" s="29">
        <v>503</v>
      </c>
      <c r="Z29" s="29">
        <v>470</v>
      </c>
      <c r="AA29" s="29">
        <v>134</v>
      </c>
      <c r="AB29" s="29">
        <v>226</v>
      </c>
      <c r="AC29" s="29">
        <v>37</v>
      </c>
      <c r="AD29" s="29">
        <v>155</v>
      </c>
      <c r="AE29" s="29">
        <v>281</v>
      </c>
      <c r="AF29" s="29">
        <v>83</v>
      </c>
      <c r="AG29" s="29">
        <v>423</v>
      </c>
      <c r="AH29" s="29">
        <v>702</v>
      </c>
      <c r="AI29" s="29">
        <v>0</v>
      </c>
      <c r="AJ29" s="29">
        <v>54</v>
      </c>
      <c r="AK29" s="30">
        <v>6205</v>
      </c>
      <c r="AL29" s="29">
        <v>0</v>
      </c>
      <c r="AM29" s="29">
        <v>108776</v>
      </c>
      <c r="AN29" s="29">
        <v>45</v>
      </c>
      <c r="AO29" s="29">
        <v>0</v>
      </c>
      <c r="AP29" s="29">
        <v>0</v>
      </c>
      <c r="AQ29" s="29">
        <v>0</v>
      </c>
      <c r="AR29" s="30">
        <f t="shared" si="0"/>
        <v>108821</v>
      </c>
      <c r="AS29" s="31">
        <f t="shared" si="1"/>
        <v>115026</v>
      </c>
      <c r="AT29" s="31">
        <v>24</v>
      </c>
      <c r="AU29" s="31">
        <f t="shared" si="2"/>
        <v>108845</v>
      </c>
      <c r="AV29" s="31">
        <f t="shared" si="3"/>
        <v>115050</v>
      </c>
      <c r="AW29" s="31">
        <f t="shared" si="4"/>
        <v>0</v>
      </c>
      <c r="AX29" s="31">
        <f t="shared" si="5"/>
        <v>108845</v>
      </c>
      <c r="AY29" s="30">
        <v>115050</v>
      </c>
      <c r="BA29" s="122"/>
      <c r="BB29" s="122"/>
    </row>
    <row r="30" spans="1:54" s="21" customFormat="1" ht="12.95" customHeight="1">
      <c r="A30" s="49">
        <v>25</v>
      </c>
      <c r="B30" s="13" t="s">
        <v>34</v>
      </c>
      <c r="C30" s="29">
        <v>475</v>
      </c>
      <c r="D30" s="29">
        <v>18</v>
      </c>
      <c r="E30" s="29">
        <v>127</v>
      </c>
      <c r="F30" s="29">
        <v>692</v>
      </c>
      <c r="G30" s="29">
        <v>1108</v>
      </c>
      <c r="H30" s="29">
        <v>482</v>
      </c>
      <c r="I30" s="29">
        <v>910</v>
      </c>
      <c r="J30" s="29">
        <v>6</v>
      </c>
      <c r="K30" s="29">
        <v>67</v>
      </c>
      <c r="L30" s="29">
        <v>885</v>
      </c>
      <c r="M30" s="29">
        <v>22</v>
      </c>
      <c r="N30" s="29">
        <v>20</v>
      </c>
      <c r="O30" s="29">
        <v>629</v>
      </c>
      <c r="P30" s="29">
        <v>317</v>
      </c>
      <c r="Q30" s="29">
        <v>4377</v>
      </c>
      <c r="R30" s="29">
        <v>58</v>
      </c>
      <c r="S30" s="29">
        <v>16</v>
      </c>
      <c r="T30" s="29">
        <v>523</v>
      </c>
      <c r="U30" s="29">
        <v>8175</v>
      </c>
      <c r="V30" s="29">
        <v>157</v>
      </c>
      <c r="W30" s="29">
        <v>415</v>
      </c>
      <c r="X30" s="29">
        <v>7737</v>
      </c>
      <c r="Y30" s="29">
        <v>1277</v>
      </c>
      <c r="Z30" s="29">
        <v>225</v>
      </c>
      <c r="AA30" s="29">
        <v>4500</v>
      </c>
      <c r="AB30" s="29">
        <v>720</v>
      </c>
      <c r="AC30" s="29">
        <v>2855</v>
      </c>
      <c r="AD30" s="29">
        <v>1203</v>
      </c>
      <c r="AE30" s="29">
        <v>1560</v>
      </c>
      <c r="AF30" s="29">
        <v>248</v>
      </c>
      <c r="AG30" s="29">
        <v>1177</v>
      </c>
      <c r="AH30" s="29">
        <v>2330</v>
      </c>
      <c r="AI30" s="29">
        <v>81</v>
      </c>
      <c r="AJ30" s="29">
        <v>342</v>
      </c>
      <c r="AK30" s="30">
        <v>43734</v>
      </c>
      <c r="AL30" s="29">
        <v>788</v>
      </c>
      <c r="AM30" s="29">
        <v>13748</v>
      </c>
      <c r="AN30" s="29">
        <v>30</v>
      </c>
      <c r="AO30" s="29">
        <v>78</v>
      </c>
      <c r="AP30" s="29">
        <v>742</v>
      </c>
      <c r="AQ30" s="29">
        <v>35</v>
      </c>
      <c r="AR30" s="30">
        <f t="shared" si="0"/>
        <v>15421</v>
      </c>
      <c r="AS30" s="31">
        <f t="shared" si="1"/>
        <v>59155</v>
      </c>
      <c r="AT30" s="31">
        <v>5686</v>
      </c>
      <c r="AU30" s="31">
        <f t="shared" si="2"/>
        <v>21107</v>
      </c>
      <c r="AV30" s="31">
        <f t="shared" si="3"/>
        <v>64841</v>
      </c>
      <c r="AW30" s="31">
        <f t="shared" si="4"/>
        <v>-17072</v>
      </c>
      <c r="AX30" s="31">
        <f t="shared" si="5"/>
        <v>4035</v>
      </c>
      <c r="AY30" s="30">
        <v>47769</v>
      </c>
      <c r="BA30" s="122"/>
      <c r="BB30" s="122"/>
    </row>
    <row r="31" spans="1:54" s="21" customFormat="1" ht="12.95" customHeight="1">
      <c r="A31" s="49">
        <v>26</v>
      </c>
      <c r="B31" s="13" t="s">
        <v>35</v>
      </c>
      <c r="C31" s="29">
        <v>3</v>
      </c>
      <c r="D31" s="29">
        <v>0</v>
      </c>
      <c r="E31" s="29">
        <v>17</v>
      </c>
      <c r="F31" s="29">
        <v>6</v>
      </c>
      <c r="G31" s="29">
        <v>49</v>
      </c>
      <c r="H31" s="29">
        <v>127</v>
      </c>
      <c r="I31" s="29">
        <v>47</v>
      </c>
      <c r="J31" s="29">
        <v>3</v>
      </c>
      <c r="K31" s="29">
        <v>5</v>
      </c>
      <c r="L31" s="29">
        <v>15</v>
      </c>
      <c r="M31" s="29">
        <v>2</v>
      </c>
      <c r="N31" s="29">
        <v>2</v>
      </c>
      <c r="O31" s="29">
        <v>96</v>
      </c>
      <c r="P31" s="29">
        <v>52</v>
      </c>
      <c r="Q31" s="29">
        <v>832</v>
      </c>
      <c r="R31" s="29">
        <v>6</v>
      </c>
      <c r="S31" s="29">
        <v>9</v>
      </c>
      <c r="T31" s="29">
        <v>48</v>
      </c>
      <c r="U31" s="29">
        <v>1575</v>
      </c>
      <c r="V31" s="29">
        <v>25</v>
      </c>
      <c r="W31" s="29">
        <v>89</v>
      </c>
      <c r="X31" s="29">
        <v>4011</v>
      </c>
      <c r="Y31" s="29">
        <v>1272</v>
      </c>
      <c r="Z31" s="29">
        <v>127</v>
      </c>
      <c r="AA31" s="29">
        <v>330</v>
      </c>
      <c r="AB31" s="29">
        <v>2641</v>
      </c>
      <c r="AC31" s="29">
        <v>1193</v>
      </c>
      <c r="AD31" s="29">
        <v>437</v>
      </c>
      <c r="AE31" s="29">
        <v>461</v>
      </c>
      <c r="AF31" s="29">
        <v>210</v>
      </c>
      <c r="AG31" s="29">
        <v>3809</v>
      </c>
      <c r="AH31" s="29">
        <v>1597</v>
      </c>
      <c r="AI31" s="29">
        <v>0</v>
      </c>
      <c r="AJ31" s="29">
        <v>192</v>
      </c>
      <c r="AK31" s="30">
        <v>19288</v>
      </c>
      <c r="AL31" s="29">
        <v>321</v>
      </c>
      <c r="AM31" s="29">
        <v>13744</v>
      </c>
      <c r="AN31" s="29">
        <v>0</v>
      </c>
      <c r="AO31" s="29">
        <v>0</v>
      </c>
      <c r="AP31" s="29">
        <v>0</v>
      </c>
      <c r="AQ31" s="29">
        <v>0</v>
      </c>
      <c r="AR31" s="30">
        <f t="shared" si="0"/>
        <v>14065</v>
      </c>
      <c r="AS31" s="31">
        <f t="shared" si="1"/>
        <v>33353</v>
      </c>
      <c r="AT31" s="31">
        <v>4677</v>
      </c>
      <c r="AU31" s="31">
        <f t="shared" si="2"/>
        <v>18742</v>
      </c>
      <c r="AV31" s="31">
        <f t="shared" si="3"/>
        <v>38030</v>
      </c>
      <c r="AW31" s="31">
        <f t="shared" si="4"/>
        <v>-7905</v>
      </c>
      <c r="AX31" s="31">
        <f t="shared" si="5"/>
        <v>10837</v>
      </c>
      <c r="AY31" s="30">
        <v>30125</v>
      </c>
      <c r="BA31" s="122"/>
      <c r="BB31" s="122"/>
    </row>
    <row r="32" spans="1:54" s="21" customFormat="1" ht="12.95" customHeight="1">
      <c r="A32" s="49">
        <v>27</v>
      </c>
      <c r="B32" s="13" t="s">
        <v>36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1353</v>
      </c>
      <c r="AK32" s="30">
        <v>1353</v>
      </c>
      <c r="AL32" s="29">
        <v>0</v>
      </c>
      <c r="AM32" s="29">
        <v>1235</v>
      </c>
      <c r="AN32" s="29">
        <v>81568</v>
      </c>
      <c r="AO32" s="29">
        <v>0</v>
      </c>
      <c r="AP32" s="29">
        <v>0</v>
      </c>
      <c r="AQ32" s="29">
        <v>0</v>
      </c>
      <c r="AR32" s="30">
        <f t="shared" si="0"/>
        <v>82803</v>
      </c>
      <c r="AS32" s="31">
        <f t="shared" si="1"/>
        <v>84156</v>
      </c>
      <c r="AT32" s="31">
        <v>0</v>
      </c>
      <c r="AU32" s="31">
        <f t="shared" si="2"/>
        <v>82803</v>
      </c>
      <c r="AV32" s="31">
        <f t="shared" si="3"/>
        <v>84156</v>
      </c>
      <c r="AW32" s="31">
        <f t="shared" si="4"/>
        <v>0</v>
      </c>
      <c r="AX32" s="31">
        <f t="shared" si="5"/>
        <v>82803</v>
      </c>
      <c r="AY32" s="30">
        <v>84156</v>
      </c>
      <c r="BA32" s="122"/>
      <c r="BB32" s="122"/>
    </row>
    <row r="33" spans="1:54" s="21" customFormat="1" ht="12.95" customHeight="1">
      <c r="A33" s="49">
        <v>28</v>
      </c>
      <c r="B33" s="13" t="s">
        <v>37</v>
      </c>
      <c r="C33" s="29">
        <v>3</v>
      </c>
      <c r="D33" s="29">
        <v>1</v>
      </c>
      <c r="E33" s="29">
        <v>2</v>
      </c>
      <c r="F33" s="29">
        <v>0</v>
      </c>
      <c r="G33" s="29">
        <v>53</v>
      </c>
      <c r="H33" s="29">
        <v>24</v>
      </c>
      <c r="I33" s="29">
        <v>119</v>
      </c>
      <c r="J33" s="29">
        <v>10</v>
      </c>
      <c r="K33" s="29">
        <v>3</v>
      </c>
      <c r="L33" s="29">
        <v>36</v>
      </c>
      <c r="M33" s="29">
        <v>2</v>
      </c>
      <c r="N33" s="29">
        <v>4</v>
      </c>
      <c r="O33" s="29">
        <v>74</v>
      </c>
      <c r="P33" s="29">
        <v>187</v>
      </c>
      <c r="Q33" s="29">
        <v>9118</v>
      </c>
      <c r="R33" s="29">
        <v>40</v>
      </c>
      <c r="S33" s="29">
        <v>27</v>
      </c>
      <c r="T33" s="29">
        <v>40</v>
      </c>
      <c r="U33" s="29">
        <v>162</v>
      </c>
      <c r="V33" s="29">
        <v>46</v>
      </c>
      <c r="W33" s="29">
        <v>1</v>
      </c>
      <c r="X33" s="29">
        <v>151</v>
      </c>
      <c r="Y33" s="29">
        <v>17</v>
      </c>
      <c r="Z33" s="29">
        <v>0</v>
      </c>
      <c r="AA33" s="29">
        <v>23</v>
      </c>
      <c r="AB33" s="29">
        <v>347</v>
      </c>
      <c r="AC33" s="29">
        <v>1</v>
      </c>
      <c r="AD33" s="29">
        <v>0</v>
      </c>
      <c r="AE33" s="29">
        <v>15</v>
      </c>
      <c r="AF33" s="29">
        <v>0</v>
      </c>
      <c r="AG33" s="29">
        <v>87</v>
      </c>
      <c r="AH33" s="29">
        <v>23</v>
      </c>
      <c r="AI33" s="29">
        <v>0</v>
      </c>
      <c r="AJ33" s="29">
        <v>92</v>
      </c>
      <c r="AK33" s="30">
        <v>10708</v>
      </c>
      <c r="AL33" s="29">
        <v>0</v>
      </c>
      <c r="AM33" s="29">
        <v>7159</v>
      </c>
      <c r="AN33" s="29">
        <v>43787</v>
      </c>
      <c r="AO33" s="29">
        <v>0</v>
      </c>
      <c r="AP33" s="29">
        <v>0</v>
      </c>
      <c r="AQ33" s="29">
        <v>0</v>
      </c>
      <c r="AR33" s="30">
        <f t="shared" si="0"/>
        <v>50946</v>
      </c>
      <c r="AS33" s="31">
        <f t="shared" si="1"/>
        <v>61654</v>
      </c>
      <c r="AT33" s="31">
        <v>300</v>
      </c>
      <c r="AU33" s="31">
        <f t="shared" si="2"/>
        <v>51246</v>
      </c>
      <c r="AV33" s="31">
        <f t="shared" si="3"/>
        <v>61954</v>
      </c>
      <c r="AW33" s="31">
        <f t="shared" si="4"/>
        <v>-4421</v>
      </c>
      <c r="AX33" s="31">
        <f t="shared" si="5"/>
        <v>46825</v>
      </c>
      <c r="AY33" s="30">
        <v>57533</v>
      </c>
      <c r="BA33" s="122"/>
      <c r="BB33" s="122"/>
    </row>
    <row r="34" spans="1:54" s="21" customFormat="1" ht="12.95" customHeight="1">
      <c r="A34" s="49">
        <v>29</v>
      </c>
      <c r="B34" s="13" t="s">
        <v>104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3</v>
      </c>
      <c r="Y34" s="29">
        <v>1</v>
      </c>
      <c r="Z34" s="29">
        <v>0</v>
      </c>
      <c r="AA34" s="29">
        <v>0</v>
      </c>
      <c r="AB34" s="29">
        <v>2</v>
      </c>
      <c r="AC34" s="29">
        <v>0</v>
      </c>
      <c r="AD34" s="29">
        <v>0</v>
      </c>
      <c r="AE34" s="29">
        <v>1286</v>
      </c>
      <c r="AF34" s="29">
        <v>0</v>
      </c>
      <c r="AG34" s="29">
        <v>0</v>
      </c>
      <c r="AH34" s="29">
        <v>2</v>
      </c>
      <c r="AI34" s="29">
        <v>0</v>
      </c>
      <c r="AJ34" s="29">
        <v>0</v>
      </c>
      <c r="AK34" s="30">
        <v>1294</v>
      </c>
      <c r="AL34" s="29">
        <v>671</v>
      </c>
      <c r="AM34" s="29">
        <v>12188</v>
      </c>
      <c r="AN34" s="29">
        <v>68650</v>
      </c>
      <c r="AO34" s="29">
        <v>0</v>
      </c>
      <c r="AP34" s="29">
        <v>0</v>
      </c>
      <c r="AQ34" s="29">
        <v>0</v>
      </c>
      <c r="AR34" s="30">
        <f t="shared" si="0"/>
        <v>81509</v>
      </c>
      <c r="AS34" s="31">
        <f t="shared" si="1"/>
        <v>82803</v>
      </c>
      <c r="AT34" s="31">
        <v>0</v>
      </c>
      <c r="AU34" s="31">
        <f t="shared" si="2"/>
        <v>81509</v>
      </c>
      <c r="AV34" s="31">
        <f t="shared" si="3"/>
        <v>82803</v>
      </c>
      <c r="AW34" s="31">
        <f t="shared" si="4"/>
        <v>0</v>
      </c>
      <c r="AX34" s="31">
        <f t="shared" si="5"/>
        <v>81509</v>
      </c>
      <c r="AY34" s="30">
        <v>82803</v>
      </c>
      <c r="BA34" s="122"/>
      <c r="BB34" s="122"/>
    </row>
    <row r="35" spans="1:54" s="21" customFormat="1" ht="12.95" customHeight="1">
      <c r="A35" s="49">
        <v>30</v>
      </c>
      <c r="B35" s="13" t="s">
        <v>39</v>
      </c>
      <c r="C35" s="29">
        <v>0</v>
      </c>
      <c r="D35" s="29">
        <v>0</v>
      </c>
      <c r="E35" s="29">
        <v>5</v>
      </c>
      <c r="F35" s="29">
        <v>2</v>
      </c>
      <c r="G35" s="29">
        <v>21</v>
      </c>
      <c r="H35" s="29">
        <v>34</v>
      </c>
      <c r="I35" s="29">
        <v>28</v>
      </c>
      <c r="J35" s="29">
        <v>0</v>
      </c>
      <c r="K35" s="29">
        <v>1</v>
      </c>
      <c r="L35" s="29">
        <v>9</v>
      </c>
      <c r="M35" s="29">
        <v>1</v>
      </c>
      <c r="N35" s="29">
        <v>0</v>
      </c>
      <c r="O35" s="29">
        <v>26</v>
      </c>
      <c r="P35" s="29">
        <v>33</v>
      </c>
      <c r="Q35" s="29">
        <v>252</v>
      </c>
      <c r="R35" s="29">
        <v>1</v>
      </c>
      <c r="S35" s="29">
        <v>2</v>
      </c>
      <c r="T35" s="29">
        <v>13</v>
      </c>
      <c r="U35" s="29">
        <v>130</v>
      </c>
      <c r="V35" s="29">
        <v>12</v>
      </c>
      <c r="W35" s="29">
        <v>68</v>
      </c>
      <c r="X35" s="29">
        <v>87</v>
      </c>
      <c r="Y35" s="29">
        <v>135</v>
      </c>
      <c r="Z35" s="29">
        <v>21</v>
      </c>
      <c r="AA35" s="29">
        <v>39</v>
      </c>
      <c r="AB35" s="29">
        <v>36</v>
      </c>
      <c r="AC35" s="29">
        <v>0</v>
      </c>
      <c r="AD35" s="29">
        <v>38</v>
      </c>
      <c r="AE35" s="29">
        <v>104</v>
      </c>
      <c r="AF35" s="29">
        <v>0</v>
      </c>
      <c r="AG35" s="29">
        <v>149</v>
      </c>
      <c r="AH35" s="29">
        <v>227</v>
      </c>
      <c r="AI35" s="29">
        <v>0</v>
      </c>
      <c r="AJ35" s="29">
        <v>10</v>
      </c>
      <c r="AK35" s="30">
        <v>1484</v>
      </c>
      <c r="AL35" s="29">
        <v>0</v>
      </c>
      <c r="AM35" s="29">
        <v>5574</v>
      </c>
      <c r="AN35" s="29">
        <v>0</v>
      </c>
      <c r="AO35" s="29">
        <v>0</v>
      </c>
      <c r="AP35" s="29">
        <v>0</v>
      </c>
      <c r="AQ35" s="29">
        <v>0</v>
      </c>
      <c r="AR35" s="30">
        <f t="shared" si="0"/>
        <v>5574</v>
      </c>
      <c r="AS35" s="31">
        <f t="shared" si="1"/>
        <v>7058</v>
      </c>
      <c r="AT35" s="31">
        <v>0</v>
      </c>
      <c r="AU35" s="31">
        <f t="shared" si="2"/>
        <v>5574</v>
      </c>
      <c r="AV35" s="31">
        <f t="shared" si="3"/>
        <v>7058</v>
      </c>
      <c r="AW35" s="31">
        <f t="shared" si="4"/>
        <v>0</v>
      </c>
      <c r="AX35" s="31">
        <f t="shared" si="5"/>
        <v>5574</v>
      </c>
      <c r="AY35" s="30">
        <v>7058</v>
      </c>
      <c r="BA35" s="122"/>
      <c r="BB35" s="122"/>
    </row>
    <row r="36" spans="1:54" s="21" customFormat="1" ht="12.95" customHeight="1">
      <c r="A36" s="49">
        <v>31</v>
      </c>
      <c r="B36" s="13" t="s">
        <v>40</v>
      </c>
      <c r="C36" s="29">
        <v>110</v>
      </c>
      <c r="D36" s="29">
        <v>3</v>
      </c>
      <c r="E36" s="29">
        <v>31</v>
      </c>
      <c r="F36" s="29">
        <v>52</v>
      </c>
      <c r="G36" s="29">
        <v>423</v>
      </c>
      <c r="H36" s="29">
        <v>243</v>
      </c>
      <c r="I36" s="29">
        <v>439</v>
      </c>
      <c r="J36" s="29">
        <v>11</v>
      </c>
      <c r="K36" s="29">
        <v>41</v>
      </c>
      <c r="L36" s="29">
        <v>156</v>
      </c>
      <c r="M36" s="29">
        <v>18</v>
      </c>
      <c r="N36" s="29">
        <v>17</v>
      </c>
      <c r="O36" s="29">
        <v>652</v>
      </c>
      <c r="P36" s="29">
        <v>444</v>
      </c>
      <c r="Q36" s="29">
        <v>8149</v>
      </c>
      <c r="R36" s="29">
        <v>79</v>
      </c>
      <c r="S36" s="29">
        <v>30</v>
      </c>
      <c r="T36" s="29">
        <v>380</v>
      </c>
      <c r="U36" s="29">
        <v>9126</v>
      </c>
      <c r="V36" s="29">
        <v>299</v>
      </c>
      <c r="W36" s="29">
        <v>687</v>
      </c>
      <c r="X36" s="29">
        <v>8113</v>
      </c>
      <c r="Y36" s="29">
        <v>5661</v>
      </c>
      <c r="Z36" s="29">
        <v>1873</v>
      </c>
      <c r="AA36" s="29">
        <v>7941</v>
      </c>
      <c r="AB36" s="29">
        <v>2849</v>
      </c>
      <c r="AC36" s="29">
        <v>6239</v>
      </c>
      <c r="AD36" s="29">
        <v>2059</v>
      </c>
      <c r="AE36" s="29">
        <v>3450</v>
      </c>
      <c r="AF36" s="29">
        <v>587</v>
      </c>
      <c r="AG36" s="29">
        <v>6789</v>
      </c>
      <c r="AH36" s="29">
        <v>1835</v>
      </c>
      <c r="AI36" s="29">
        <v>0</v>
      </c>
      <c r="AJ36" s="29">
        <v>242</v>
      </c>
      <c r="AK36" s="30">
        <v>69028</v>
      </c>
      <c r="AL36" s="29">
        <v>63</v>
      </c>
      <c r="AM36" s="29">
        <v>7435</v>
      </c>
      <c r="AN36" s="29">
        <v>0</v>
      </c>
      <c r="AO36" s="29">
        <v>962</v>
      </c>
      <c r="AP36" s="29">
        <v>7287</v>
      </c>
      <c r="AQ36" s="29">
        <v>0</v>
      </c>
      <c r="AR36" s="30">
        <f t="shared" si="0"/>
        <v>15747</v>
      </c>
      <c r="AS36" s="31">
        <f t="shared" si="1"/>
        <v>84775</v>
      </c>
      <c r="AT36" s="31">
        <v>10268</v>
      </c>
      <c r="AU36" s="31">
        <f t="shared" si="2"/>
        <v>26015</v>
      </c>
      <c r="AV36" s="31">
        <f t="shared" si="3"/>
        <v>95043</v>
      </c>
      <c r="AW36" s="31">
        <f t="shared" si="4"/>
        <v>-31210</v>
      </c>
      <c r="AX36" s="31">
        <f t="shared" si="5"/>
        <v>-5195</v>
      </c>
      <c r="AY36" s="30">
        <v>63833</v>
      </c>
      <c r="BA36" s="122"/>
      <c r="BB36" s="122"/>
    </row>
    <row r="37" spans="1:54" s="21" customFormat="1" ht="12.95" customHeight="1">
      <c r="A37" s="49">
        <v>32</v>
      </c>
      <c r="B37" s="13" t="s">
        <v>41</v>
      </c>
      <c r="C37" s="29">
        <v>1</v>
      </c>
      <c r="D37" s="29">
        <v>0</v>
      </c>
      <c r="E37" s="29">
        <v>6</v>
      </c>
      <c r="F37" s="29">
        <v>0</v>
      </c>
      <c r="G37" s="29">
        <v>4</v>
      </c>
      <c r="H37" s="29">
        <v>4</v>
      </c>
      <c r="I37" s="29">
        <v>4</v>
      </c>
      <c r="J37" s="29">
        <v>0</v>
      </c>
      <c r="K37" s="29">
        <v>0</v>
      </c>
      <c r="L37" s="29">
        <v>2</v>
      </c>
      <c r="M37" s="29">
        <v>0</v>
      </c>
      <c r="N37" s="29">
        <v>0</v>
      </c>
      <c r="O37" s="29">
        <v>2</v>
      </c>
      <c r="P37" s="29">
        <v>1</v>
      </c>
      <c r="Q37" s="29">
        <v>63</v>
      </c>
      <c r="R37" s="29">
        <v>0</v>
      </c>
      <c r="S37" s="29">
        <v>0</v>
      </c>
      <c r="T37" s="29">
        <v>7</v>
      </c>
      <c r="U37" s="29">
        <v>60</v>
      </c>
      <c r="V37" s="29">
        <v>1</v>
      </c>
      <c r="W37" s="29">
        <v>5</v>
      </c>
      <c r="X37" s="29">
        <v>233</v>
      </c>
      <c r="Y37" s="29">
        <v>40</v>
      </c>
      <c r="Z37" s="29">
        <v>65</v>
      </c>
      <c r="AA37" s="29">
        <v>25</v>
      </c>
      <c r="AB37" s="29">
        <v>2489</v>
      </c>
      <c r="AC37" s="29">
        <v>124</v>
      </c>
      <c r="AD37" s="29">
        <v>45</v>
      </c>
      <c r="AE37" s="29">
        <v>1252</v>
      </c>
      <c r="AF37" s="29">
        <v>35</v>
      </c>
      <c r="AG37" s="29">
        <v>333</v>
      </c>
      <c r="AH37" s="29">
        <v>1082</v>
      </c>
      <c r="AI37" s="29">
        <v>0</v>
      </c>
      <c r="AJ37" s="29">
        <v>55</v>
      </c>
      <c r="AK37" s="30">
        <v>5938</v>
      </c>
      <c r="AL37" s="29">
        <v>17942</v>
      </c>
      <c r="AM37" s="29">
        <v>49602</v>
      </c>
      <c r="AN37" s="29">
        <v>0</v>
      </c>
      <c r="AO37" s="29">
        <v>0</v>
      </c>
      <c r="AP37" s="29">
        <v>0</v>
      </c>
      <c r="AQ37" s="29">
        <v>0</v>
      </c>
      <c r="AR37" s="30">
        <f t="shared" si="0"/>
        <v>67544</v>
      </c>
      <c r="AS37" s="31">
        <f t="shared" si="1"/>
        <v>73482</v>
      </c>
      <c r="AT37" s="31">
        <v>11256</v>
      </c>
      <c r="AU37" s="31">
        <f t="shared" si="2"/>
        <v>78800</v>
      </c>
      <c r="AV37" s="31">
        <f t="shared" si="3"/>
        <v>84738</v>
      </c>
      <c r="AW37" s="31">
        <f t="shared" si="4"/>
        <v>-13870</v>
      </c>
      <c r="AX37" s="31">
        <f t="shared" si="5"/>
        <v>64930</v>
      </c>
      <c r="AY37" s="30">
        <v>70868</v>
      </c>
      <c r="BA37" s="122"/>
      <c r="BB37" s="122"/>
    </row>
    <row r="38" spans="1:54" s="21" customFormat="1" ht="12.95" customHeight="1">
      <c r="A38" s="49" t="s">
        <v>9</v>
      </c>
      <c r="B38" s="13" t="s">
        <v>42</v>
      </c>
      <c r="C38" s="29">
        <v>3</v>
      </c>
      <c r="D38" s="29">
        <v>0</v>
      </c>
      <c r="E38" s="29">
        <v>5</v>
      </c>
      <c r="F38" s="29">
        <v>1</v>
      </c>
      <c r="G38" s="29">
        <v>25</v>
      </c>
      <c r="H38" s="29">
        <v>13</v>
      </c>
      <c r="I38" s="29">
        <v>19</v>
      </c>
      <c r="J38" s="29">
        <v>0</v>
      </c>
      <c r="K38" s="29">
        <v>1</v>
      </c>
      <c r="L38" s="29">
        <v>5</v>
      </c>
      <c r="M38" s="29">
        <v>1</v>
      </c>
      <c r="N38" s="29">
        <v>1</v>
      </c>
      <c r="O38" s="29">
        <v>34</v>
      </c>
      <c r="P38" s="29">
        <v>12</v>
      </c>
      <c r="Q38" s="29">
        <v>243</v>
      </c>
      <c r="R38" s="29">
        <v>2</v>
      </c>
      <c r="S38" s="29">
        <v>1</v>
      </c>
      <c r="T38" s="29">
        <v>11</v>
      </c>
      <c r="U38" s="29">
        <v>42</v>
      </c>
      <c r="V38" s="29">
        <v>8</v>
      </c>
      <c r="W38" s="29">
        <v>15</v>
      </c>
      <c r="X38" s="29">
        <v>436</v>
      </c>
      <c r="Y38" s="29">
        <v>209</v>
      </c>
      <c r="Z38" s="29">
        <v>21</v>
      </c>
      <c r="AA38" s="29">
        <v>54</v>
      </c>
      <c r="AB38" s="29">
        <v>48</v>
      </c>
      <c r="AC38" s="29">
        <v>140</v>
      </c>
      <c r="AD38" s="29">
        <v>115</v>
      </c>
      <c r="AE38" s="29">
        <v>156</v>
      </c>
      <c r="AF38" s="29">
        <v>30</v>
      </c>
      <c r="AG38" s="29">
        <v>149</v>
      </c>
      <c r="AH38" s="29">
        <v>109</v>
      </c>
      <c r="AI38" s="29">
        <v>0</v>
      </c>
      <c r="AJ38" s="29">
        <v>1</v>
      </c>
      <c r="AK38" s="30">
        <v>1910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30">
        <f t="shared" si="0"/>
        <v>0</v>
      </c>
      <c r="AS38" s="31">
        <f t="shared" si="1"/>
        <v>1910</v>
      </c>
      <c r="AT38" s="31">
        <v>0</v>
      </c>
      <c r="AU38" s="31">
        <f t="shared" si="2"/>
        <v>0</v>
      </c>
      <c r="AV38" s="31">
        <f t="shared" si="3"/>
        <v>1910</v>
      </c>
      <c r="AW38" s="31">
        <f t="shared" si="4"/>
        <v>0</v>
      </c>
      <c r="AX38" s="31">
        <f t="shared" si="5"/>
        <v>0</v>
      </c>
      <c r="AY38" s="30">
        <v>1910</v>
      </c>
      <c r="BA38" s="122"/>
      <c r="BB38" s="122"/>
    </row>
    <row r="39" spans="1:54" s="21" customFormat="1" ht="12.95" customHeight="1" thickBot="1">
      <c r="A39" s="49" t="s">
        <v>10</v>
      </c>
      <c r="B39" s="13" t="s">
        <v>43</v>
      </c>
      <c r="C39" s="29">
        <v>72</v>
      </c>
      <c r="D39" s="29">
        <v>6</v>
      </c>
      <c r="E39" s="29">
        <v>18</v>
      </c>
      <c r="F39" s="29">
        <v>28</v>
      </c>
      <c r="G39" s="29">
        <v>202</v>
      </c>
      <c r="H39" s="29">
        <v>48</v>
      </c>
      <c r="I39" s="29">
        <v>86</v>
      </c>
      <c r="J39" s="29">
        <v>2</v>
      </c>
      <c r="K39" s="29">
        <v>12</v>
      </c>
      <c r="L39" s="29">
        <v>23</v>
      </c>
      <c r="M39" s="29">
        <v>7</v>
      </c>
      <c r="N39" s="29">
        <v>2</v>
      </c>
      <c r="O39" s="29">
        <v>207</v>
      </c>
      <c r="P39" s="29">
        <v>152</v>
      </c>
      <c r="Q39" s="29">
        <v>685</v>
      </c>
      <c r="R39" s="29">
        <v>6</v>
      </c>
      <c r="S39" s="29">
        <v>2</v>
      </c>
      <c r="T39" s="29">
        <v>70</v>
      </c>
      <c r="U39" s="29">
        <v>612</v>
      </c>
      <c r="V39" s="29">
        <v>26</v>
      </c>
      <c r="W39" s="29">
        <v>72</v>
      </c>
      <c r="X39" s="29">
        <v>907</v>
      </c>
      <c r="Y39" s="29">
        <v>356</v>
      </c>
      <c r="Z39" s="29">
        <v>461</v>
      </c>
      <c r="AA39" s="29">
        <v>184</v>
      </c>
      <c r="AB39" s="29">
        <v>164</v>
      </c>
      <c r="AC39" s="29">
        <v>36</v>
      </c>
      <c r="AD39" s="29">
        <v>83</v>
      </c>
      <c r="AE39" s="29">
        <v>153</v>
      </c>
      <c r="AF39" s="29">
        <v>41</v>
      </c>
      <c r="AG39" s="29">
        <v>250</v>
      </c>
      <c r="AH39" s="29">
        <v>337</v>
      </c>
      <c r="AI39" s="29">
        <v>1</v>
      </c>
      <c r="AJ39" s="29">
        <v>0</v>
      </c>
      <c r="AK39" s="30">
        <v>5311</v>
      </c>
      <c r="AL39" s="29">
        <v>0</v>
      </c>
      <c r="AM39" s="29">
        <v>1310</v>
      </c>
      <c r="AN39" s="29">
        <v>0</v>
      </c>
      <c r="AO39" s="29">
        <v>0</v>
      </c>
      <c r="AP39" s="29">
        <v>0</v>
      </c>
      <c r="AQ39" s="29">
        <v>0</v>
      </c>
      <c r="AR39" s="30">
        <f t="shared" si="0"/>
        <v>1310</v>
      </c>
      <c r="AS39" s="31">
        <f t="shared" si="1"/>
        <v>6621</v>
      </c>
      <c r="AT39" s="31">
        <v>635</v>
      </c>
      <c r="AU39" s="31">
        <f t="shared" si="2"/>
        <v>1945</v>
      </c>
      <c r="AV39" s="31">
        <f t="shared" si="3"/>
        <v>7256</v>
      </c>
      <c r="AW39" s="31">
        <f t="shared" si="4"/>
        <v>-329</v>
      </c>
      <c r="AX39" s="31">
        <f t="shared" si="5"/>
        <v>1616</v>
      </c>
      <c r="AY39" s="30">
        <v>6927</v>
      </c>
      <c r="BA39" s="122"/>
      <c r="BB39" s="122"/>
    </row>
    <row r="40" spans="1:54" s="21" customFormat="1" ht="12.95" customHeight="1" thickBot="1">
      <c r="A40" s="50" t="s">
        <v>87</v>
      </c>
      <c r="B40" s="14" t="s">
        <v>44</v>
      </c>
      <c r="C40" s="32">
        <v>5327</v>
      </c>
      <c r="D40" s="32">
        <v>801</v>
      </c>
      <c r="E40" s="32">
        <v>1651</v>
      </c>
      <c r="F40" s="32">
        <v>1080</v>
      </c>
      <c r="G40" s="32">
        <v>17180</v>
      </c>
      <c r="H40" s="32">
        <v>16291</v>
      </c>
      <c r="I40" s="32">
        <v>17159</v>
      </c>
      <c r="J40" s="32">
        <v>181</v>
      </c>
      <c r="K40" s="32">
        <v>1164</v>
      </c>
      <c r="L40" s="32">
        <v>4401</v>
      </c>
      <c r="M40" s="32">
        <v>341</v>
      </c>
      <c r="N40" s="32">
        <v>479</v>
      </c>
      <c r="O40" s="32">
        <v>14243</v>
      </c>
      <c r="P40" s="32">
        <v>12879</v>
      </c>
      <c r="Q40" s="32">
        <v>203418</v>
      </c>
      <c r="R40" s="32">
        <v>2758</v>
      </c>
      <c r="S40" s="32">
        <v>606</v>
      </c>
      <c r="T40" s="32">
        <v>8344</v>
      </c>
      <c r="U40" s="32">
        <v>72892</v>
      </c>
      <c r="V40" s="32">
        <v>1853</v>
      </c>
      <c r="W40" s="32">
        <v>3847</v>
      </c>
      <c r="X40" s="32">
        <v>39308</v>
      </c>
      <c r="Y40" s="32">
        <v>15013</v>
      </c>
      <c r="Z40" s="32">
        <v>14850</v>
      </c>
      <c r="AA40" s="32">
        <v>27359</v>
      </c>
      <c r="AB40" s="32">
        <v>11594</v>
      </c>
      <c r="AC40" s="32">
        <v>21520</v>
      </c>
      <c r="AD40" s="32">
        <v>10748</v>
      </c>
      <c r="AE40" s="32">
        <v>29968</v>
      </c>
      <c r="AF40" s="32">
        <v>2562</v>
      </c>
      <c r="AG40" s="32">
        <v>24262</v>
      </c>
      <c r="AH40" s="32">
        <v>30622</v>
      </c>
      <c r="AI40" s="32">
        <v>1910</v>
      </c>
      <c r="AJ40" s="32">
        <v>4712</v>
      </c>
      <c r="AK40" s="33">
        <v>621323</v>
      </c>
      <c r="AL40" s="32">
        <v>27649</v>
      </c>
      <c r="AM40" s="32">
        <v>421388</v>
      </c>
      <c r="AN40" s="32">
        <v>196236</v>
      </c>
      <c r="AO40" s="32">
        <v>75814</v>
      </c>
      <c r="AP40" s="32">
        <v>134053</v>
      </c>
      <c r="AQ40" s="32">
        <v>-200</v>
      </c>
      <c r="AR40" s="33">
        <f>SUM(AR6:AR39)</f>
        <v>854940</v>
      </c>
      <c r="AS40" s="33">
        <f>SUM(AS6:AS39)</f>
        <v>1476263</v>
      </c>
      <c r="AT40" s="33">
        <v>428002</v>
      </c>
      <c r="AU40" s="33">
        <f>SUM(AU6:AU39)</f>
        <v>1282942</v>
      </c>
      <c r="AV40" s="33">
        <f>SUM(AV6:AV39)</f>
        <v>1904265</v>
      </c>
      <c r="AW40" s="33">
        <f>SUM(AW6:AW39)</f>
        <v>-484938</v>
      </c>
      <c r="AX40" s="33">
        <f>SUM(AX6:AX39)</f>
        <v>798004</v>
      </c>
      <c r="AY40" s="33">
        <v>1419327</v>
      </c>
      <c r="BA40" s="122"/>
      <c r="BB40" s="122"/>
    </row>
    <row r="41" spans="1:54" s="21" customFormat="1" ht="12.95" customHeight="1">
      <c r="A41" s="49" t="s">
        <v>88</v>
      </c>
      <c r="B41" s="13" t="s">
        <v>105</v>
      </c>
      <c r="C41" s="29">
        <v>14</v>
      </c>
      <c r="D41" s="29">
        <v>15</v>
      </c>
      <c r="E41" s="29">
        <v>208</v>
      </c>
      <c r="F41" s="29">
        <v>88</v>
      </c>
      <c r="G41" s="29">
        <v>339</v>
      </c>
      <c r="H41" s="29">
        <v>399</v>
      </c>
      <c r="I41" s="29">
        <v>444</v>
      </c>
      <c r="J41" s="29">
        <v>7</v>
      </c>
      <c r="K41" s="29">
        <v>24</v>
      </c>
      <c r="L41" s="29">
        <v>131</v>
      </c>
      <c r="M41" s="29">
        <v>11</v>
      </c>
      <c r="N41" s="29">
        <v>8</v>
      </c>
      <c r="O41" s="29">
        <v>517</v>
      </c>
      <c r="P41" s="29">
        <v>385</v>
      </c>
      <c r="Q41" s="29">
        <v>6994</v>
      </c>
      <c r="R41" s="29">
        <v>36</v>
      </c>
      <c r="S41" s="29">
        <v>19</v>
      </c>
      <c r="T41" s="29">
        <v>388</v>
      </c>
      <c r="U41" s="29">
        <v>2145</v>
      </c>
      <c r="V41" s="29">
        <v>83</v>
      </c>
      <c r="W41" s="29">
        <v>209</v>
      </c>
      <c r="X41" s="29">
        <v>3073</v>
      </c>
      <c r="Y41" s="29">
        <v>1521</v>
      </c>
      <c r="Z41" s="29">
        <v>266</v>
      </c>
      <c r="AA41" s="29">
        <v>834</v>
      </c>
      <c r="AB41" s="29">
        <v>2293</v>
      </c>
      <c r="AC41" s="29">
        <v>1793</v>
      </c>
      <c r="AD41" s="29">
        <v>425</v>
      </c>
      <c r="AE41" s="29">
        <v>1235</v>
      </c>
      <c r="AF41" s="29">
        <v>254</v>
      </c>
      <c r="AG41" s="29">
        <v>1688</v>
      </c>
      <c r="AH41" s="29">
        <v>1645</v>
      </c>
      <c r="AI41" s="29">
        <v>0</v>
      </c>
      <c r="AJ41" s="29">
        <v>158</v>
      </c>
      <c r="AK41" s="30">
        <v>27649</v>
      </c>
      <c r="AL41" s="34"/>
      <c r="AM41" s="35"/>
      <c r="AN41" s="29"/>
      <c r="AO41" s="29"/>
      <c r="AP41" s="29"/>
      <c r="AQ41" s="29"/>
      <c r="AR41" s="29"/>
      <c r="AS41" s="34"/>
      <c r="AT41" s="34"/>
      <c r="AU41" s="29"/>
      <c r="AV41" s="34"/>
      <c r="AW41" s="34"/>
      <c r="AX41" s="29"/>
      <c r="AY41" s="34"/>
    </row>
    <row r="42" spans="1:54" s="21" customFormat="1" ht="12.95" customHeight="1">
      <c r="A42" s="49" t="s">
        <v>89</v>
      </c>
      <c r="B42" s="13" t="s">
        <v>60</v>
      </c>
      <c r="C42" s="29">
        <v>803</v>
      </c>
      <c r="D42" s="29">
        <v>425</v>
      </c>
      <c r="E42" s="29">
        <v>1149</v>
      </c>
      <c r="F42" s="29">
        <v>247</v>
      </c>
      <c r="G42" s="29">
        <v>4335</v>
      </c>
      <c r="H42" s="29">
        <v>7684</v>
      </c>
      <c r="I42" s="29">
        <v>4504</v>
      </c>
      <c r="J42" s="29">
        <v>79</v>
      </c>
      <c r="K42" s="29">
        <v>110</v>
      </c>
      <c r="L42" s="29">
        <v>1718</v>
      </c>
      <c r="M42" s="29">
        <v>164</v>
      </c>
      <c r="N42" s="29">
        <v>115</v>
      </c>
      <c r="O42" s="29">
        <v>8572</v>
      </c>
      <c r="P42" s="29">
        <v>4633</v>
      </c>
      <c r="Q42" s="29">
        <v>70888</v>
      </c>
      <c r="R42" s="29">
        <v>943</v>
      </c>
      <c r="S42" s="29">
        <v>277</v>
      </c>
      <c r="T42" s="29">
        <v>4213</v>
      </c>
      <c r="U42" s="29">
        <v>47632</v>
      </c>
      <c r="V42" s="29">
        <v>569</v>
      </c>
      <c r="W42" s="29">
        <v>3297</v>
      </c>
      <c r="X42" s="29">
        <v>68505</v>
      </c>
      <c r="Y42" s="29">
        <v>17678</v>
      </c>
      <c r="Z42" s="29">
        <v>2359</v>
      </c>
      <c r="AA42" s="29">
        <v>14674</v>
      </c>
      <c r="AB42" s="29">
        <v>7775</v>
      </c>
      <c r="AC42" s="29">
        <v>41253</v>
      </c>
      <c r="AD42" s="29">
        <v>38132</v>
      </c>
      <c r="AE42" s="29">
        <v>40499</v>
      </c>
      <c r="AF42" s="29">
        <v>3489</v>
      </c>
      <c r="AG42" s="29">
        <v>22251</v>
      </c>
      <c r="AH42" s="29">
        <v>20360</v>
      </c>
      <c r="AI42" s="29">
        <v>0</v>
      </c>
      <c r="AJ42" s="29">
        <v>461</v>
      </c>
      <c r="AK42" s="30">
        <v>439793</v>
      </c>
      <c r="AL42" s="29"/>
      <c r="AM42" s="29"/>
      <c r="AN42" s="29"/>
      <c r="AO42" s="29"/>
      <c r="AP42" s="29"/>
      <c r="AQ42" s="29"/>
      <c r="AR42" s="29"/>
      <c r="AS42" s="29"/>
      <c r="AT42" s="34"/>
      <c r="AU42" s="29"/>
      <c r="AV42" s="34"/>
      <c r="AW42" s="34"/>
      <c r="AX42" s="29"/>
      <c r="AY42" s="29"/>
    </row>
    <row r="43" spans="1:54" s="21" customFormat="1" ht="12.95" customHeight="1">
      <c r="A43" s="49" t="s">
        <v>90</v>
      </c>
      <c r="B43" s="13" t="s">
        <v>62</v>
      </c>
      <c r="C43" s="29">
        <v>6302</v>
      </c>
      <c r="D43" s="29">
        <v>1157</v>
      </c>
      <c r="E43" s="29">
        <v>798</v>
      </c>
      <c r="F43" s="29">
        <v>334</v>
      </c>
      <c r="G43" s="29">
        <v>3718</v>
      </c>
      <c r="H43" s="29">
        <v>1816</v>
      </c>
      <c r="I43" s="29">
        <v>1964</v>
      </c>
      <c r="J43" s="29">
        <v>23</v>
      </c>
      <c r="K43" s="29">
        <v>131</v>
      </c>
      <c r="L43" s="29">
        <v>501</v>
      </c>
      <c r="M43" s="29">
        <v>32</v>
      </c>
      <c r="N43" s="29">
        <v>48</v>
      </c>
      <c r="O43" s="29">
        <v>1876</v>
      </c>
      <c r="P43" s="29">
        <v>1228</v>
      </c>
      <c r="Q43" s="29">
        <v>20859</v>
      </c>
      <c r="R43" s="29">
        <v>90</v>
      </c>
      <c r="S43" s="29">
        <v>46</v>
      </c>
      <c r="T43" s="29">
        <v>973</v>
      </c>
      <c r="U43" s="29">
        <v>3742</v>
      </c>
      <c r="V43" s="29">
        <v>816</v>
      </c>
      <c r="W43" s="29">
        <v>1202</v>
      </c>
      <c r="X43" s="29">
        <v>12981</v>
      </c>
      <c r="Y43" s="29">
        <v>9319</v>
      </c>
      <c r="Z43" s="29">
        <v>49783</v>
      </c>
      <c r="AA43" s="29">
        <v>2153</v>
      </c>
      <c r="AB43" s="29">
        <v>3182</v>
      </c>
      <c r="AC43" s="29">
        <v>0</v>
      </c>
      <c r="AD43" s="29">
        <v>152</v>
      </c>
      <c r="AE43" s="29">
        <v>5593</v>
      </c>
      <c r="AF43" s="29">
        <v>695</v>
      </c>
      <c r="AG43" s="29">
        <v>7104</v>
      </c>
      <c r="AH43" s="29">
        <v>11006</v>
      </c>
      <c r="AI43" s="29">
        <v>0</v>
      </c>
      <c r="AJ43" s="29">
        <v>767</v>
      </c>
      <c r="AK43" s="30">
        <v>150391</v>
      </c>
      <c r="AL43" s="29"/>
      <c r="AM43" s="34"/>
      <c r="AN43" s="29"/>
      <c r="AO43" s="29"/>
      <c r="AP43" s="29"/>
      <c r="AQ43" s="29"/>
      <c r="AR43" s="34"/>
      <c r="AS43" s="29"/>
      <c r="AT43" s="29"/>
      <c r="AU43" s="34"/>
      <c r="AV43" s="36"/>
      <c r="AW43" s="29"/>
      <c r="AX43" s="29"/>
      <c r="AY43" s="29"/>
    </row>
    <row r="44" spans="1:54" s="21" customFormat="1" ht="12.95" customHeight="1">
      <c r="A44" s="49" t="s">
        <v>91</v>
      </c>
      <c r="B44" s="13" t="s">
        <v>64</v>
      </c>
      <c r="C44" s="29">
        <v>1735</v>
      </c>
      <c r="D44" s="29">
        <v>47</v>
      </c>
      <c r="E44" s="29">
        <v>406</v>
      </c>
      <c r="F44" s="29">
        <v>145</v>
      </c>
      <c r="G44" s="29">
        <v>596</v>
      </c>
      <c r="H44" s="29">
        <v>758</v>
      </c>
      <c r="I44" s="29">
        <v>1824</v>
      </c>
      <c r="J44" s="29">
        <v>19</v>
      </c>
      <c r="K44" s="29">
        <v>70</v>
      </c>
      <c r="L44" s="29">
        <v>476</v>
      </c>
      <c r="M44" s="29">
        <v>38</v>
      </c>
      <c r="N44" s="29">
        <v>52</v>
      </c>
      <c r="O44" s="29">
        <v>1320</v>
      </c>
      <c r="P44" s="29">
        <v>1169</v>
      </c>
      <c r="Q44" s="29">
        <v>27064</v>
      </c>
      <c r="R44" s="29">
        <v>170</v>
      </c>
      <c r="S44" s="29">
        <v>33</v>
      </c>
      <c r="T44" s="29">
        <v>633</v>
      </c>
      <c r="U44" s="29">
        <v>7286</v>
      </c>
      <c r="V44" s="29">
        <v>812</v>
      </c>
      <c r="W44" s="29">
        <v>1396</v>
      </c>
      <c r="X44" s="29">
        <v>6879</v>
      </c>
      <c r="Y44" s="29">
        <v>4328</v>
      </c>
      <c r="Z44" s="29">
        <v>41803</v>
      </c>
      <c r="AA44" s="29">
        <v>1733</v>
      </c>
      <c r="AB44" s="29">
        <v>4427</v>
      </c>
      <c r="AC44" s="29">
        <v>19426</v>
      </c>
      <c r="AD44" s="29">
        <v>7754</v>
      </c>
      <c r="AE44" s="29">
        <v>4917</v>
      </c>
      <c r="AF44" s="29">
        <v>405</v>
      </c>
      <c r="AG44" s="29">
        <v>6657</v>
      </c>
      <c r="AH44" s="29">
        <v>5000</v>
      </c>
      <c r="AI44" s="29">
        <v>0</v>
      </c>
      <c r="AJ44" s="29">
        <v>735</v>
      </c>
      <c r="AK44" s="30">
        <v>150113</v>
      </c>
      <c r="AL44" s="34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</row>
    <row r="45" spans="1:54" s="21" customFormat="1" ht="12.95" customHeight="1">
      <c r="A45" s="49" t="s">
        <v>92</v>
      </c>
      <c r="B45" s="13" t="s">
        <v>109</v>
      </c>
      <c r="C45" s="29">
        <v>256</v>
      </c>
      <c r="D45" s="29">
        <v>24</v>
      </c>
      <c r="E45" s="29">
        <v>86</v>
      </c>
      <c r="F45" s="29">
        <v>56</v>
      </c>
      <c r="G45" s="29">
        <v>366</v>
      </c>
      <c r="H45" s="29">
        <v>393</v>
      </c>
      <c r="I45" s="29">
        <v>415</v>
      </c>
      <c r="J45" s="29">
        <v>6</v>
      </c>
      <c r="K45" s="29">
        <v>16</v>
      </c>
      <c r="L45" s="29">
        <v>206</v>
      </c>
      <c r="M45" s="29">
        <v>14</v>
      </c>
      <c r="N45" s="29">
        <v>13</v>
      </c>
      <c r="O45" s="29">
        <v>676</v>
      </c>
      <c r="P45" s="29">
        <v>256</v>
      </c>
      <c r="Q45" s="29">
        <v>3870</v>
      </c>
      <c r="R45" s="29">
        <v>41</v>
      </c>
      <c r="S45" s="29">
        <v>13</v>
      </c>
      <c r="T45" s="29">
        <v>353</v>
      </c>
      <c r="U45" s="29">
        <v>4983</v>
      </c>
      <c r="V45" s="29">
        <v>297</v>
      </c>
      <c r="W45" s="29">
        <v>446</v>
      </c>
      <c r="X45" s="29">
        <v>6377</v>
      </c>
      <c r="Y45" s="29">
        <v>1492</v>
      </c>
      <c r="Z45" s="29">
        <v>6215</v>
      </c>
      <c r="AA45" s="29">
        <v>1301</v>
      </c>
      <c r="AB45" s="29">
        <v>859</v>
      </c>
      <c r="AC45" s="29">
        <v>164</v>
      </c>
      <c r="AD45" s="29">
        <v>401</v>
      </c>
      <c r="AE45" s="29">
        <v>688</v>
      </c>
      <c r="AF45" s="29">
        <v>246</v>
      </c>
      <c r="AG45" s="29">
        <v>1923</v>
      </c>
      <c r="AH45" s="29">
        <v>2239</v>
      </c>
      <c r="AI45" s="29">
        <v>0</v>
      </c>
      <c r="AJ45" s="29">
        <v>97</v>
      </c>
      <c r="AK45" s="30">
        <v>34788</v>
      </c>
      <c r="AL45" s="34"/>
      <c r="AM45" s="29"/>
      <c r="AN45" s="34"/>
      <c r="AO45" s="34"/>
      <c r="AP45" s="29"/>
      <c r="AQ45" s="29"/>
      <c r="AR45" s="34"/>
      <c r="AS45" s="29"/>
      <c r="AT45" s="29"/>
      <c r="AU45" s="34"/>
      <c r="AV45" s="29"/>
      <c r="AW45" s="29"/>
      <c r="AX45" s="29"/>
      <c r="AY45" s="29"/>
    </row>
    <row r="46" spans="1:54" s="21" customFormat="1" ht="12.95" customHeight="1" thickBot="1">
      <c r="A46" s="49" t="s">
        <v>93</v>
      </c>
      <c r="B46" s="13" t="s">
        <v>67</v>
      </c>
      <c r="C46" s="29">
        <v>-307</v>
      </c>
      <c r="D46" s="29">
        <v>-79</v>
      </c>
      <c r="E46" s="29">
        <v>-12</v>
      </c>
      <c r="F46" s="29">
        <v>0</v>
      </c>
      <c r="G46" s="29">
        <v>-285</v>
      </c>
      <c r="H46" s="29">
        <v>0</v>
      </c>
      <c r="I46" s="29">
        <v>-2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-337</v>
      </c>
      <c r="V46" s="29">
        <v>0</v>
      </c>
      <c r="W46" s="29">
        <v>-214</v>
      </c>
      <c r="X46" s="29">
        <v>-655</v>
      </c>
      <c r="Y46" s="29">
        <v>-1495</v>
      </c>
      <c r="Z46" s="29">
        <v>-226</v>
      </c>
      <c r="AA46" s="29">
        <v>-285</v>
      </c>
      <c r="AB46" s="29">
        <v>-5</v>
      </c>
      <c r="AC46" s="29">
        <v>0</v>
      </c>
      <c r="AD46" s="29">
        <v>-79</v>
      </c>
      <c r="AE46" s="29">
        <v>-97</v>
      </c>
      <c r="AF46" s="29">
        <v>-593</v>
      </c>
      <c r="AG46" s="29">
        <v>-52</v>
      </c>
      <c r="AH46" s="29">
        <v>-4</v>
      </c>
      <c r="AI46" s="29">
        <v>0</v>
      </c>
      <c r="AJ46" s="29">
        <v>-3</v>
      </c>
      <c r="AK46" s="30">
        <v>-4730</v>
      </c>
      <c r="AL46" s="29"/>
      <c r="AM46" s="34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4" s="21" customFormat="1" ht="12.95" customHeight="1" thickBot="1">
      <c r="A47" s="47" t="s">
        <v>94</v>
      </c>
      <c r="B47" s="15" t="s">
        <v>69</v>
      </c>
      <c r="C47" s="37">
        <v>8803</v>
      </c>
      <c r="D47" s="37">
        <v>1589</v>
      </c>
      <c r="E47" s="37">
        <v>2635</v>
      </c>
      <c r="F47" s="37">
        <v>870</v>
      </c>
      <c r="G47" s="37">
        <v>9069</v>
      </c>
      <c r="H47" s="37">
        <v>11050</v>
      </c>
      <c r="I47" s="37">
        <v>9149</v>
      </c>
      <c r="J47" s="37">
        <v>134</v>
      </c>
      <c r="K47" s="37">
        <v>351</v>
      </c>
      <c r="L47" s="37">
        <v>3032</v>
      </c>
      <c r="M47" s="37">
        <v>259</v>
      </c>
      <c r="N47" s="37">
        <v>236</v>
      </c>
      <c r="O47" s="37">
        <v>12961</v>
      </c>
      <c r="P47" s="37">
        <v>7671</v>
      </c>
      <c r="Q47" s="37">
        <v>129675</v>
      </c>
      <c r="R47" s="37">
        <v>1280</v>
      </c>
      <c r="S47" s="37">
        <v>388</v>
      </c>
      <c r="T47" s="37">
        <v>6560</v>
      </c>
      <c r="U47" s="37">
        <v>65451</v>
      </c>
      <c r="V47" s="37">
        <v>2577</v>
      </c>
      <c r="W47" s="37">
        <v>6336</v>
      </c>
      <c r="X47" s="37">
        <v>97160</v>
      </c>
      <c r="Y47" s="37">
        <v>32843</v>
      </c>
      <c r="Z47" s="37">
        <v>100200</v>
      </c>
      <c r="AA47" s="37">
        <v>20410</v>
      </c>
      <c r="AB47" s="37">
        <v>18531</v>
      </c>
      <c r="AC47" s="37">
        <v>62636</v>
      </c>
      <c r="AD47" s="37">
        <v>46785</v>
      </c>
      <c r="AE47" s="37">
        <v>52835</v>
      </c>
      <c r="AF47" s="37">
        <v>4496</v>
      </c>
      <c r="AG47" s="37">
        <v>39571</v>
      </c>
      <c r="AH47" s="37">
        <v>40246</v>
      </c>
      <c r="AI47" s="37">
        <v>0</v>
      </c>
      <c r="AJ47" s="37">
        <v>2215</v>
      </c>
      <c r="AK47" s="38">
        <v>798004</v>
      </c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</row>
    <row r="48" spans="1:54" s="21" customFormat="1" ht="12.95" customHeight="1" thickBot="1">
      <c r="A48" s="50" t="s">
        <v>101</v>
      </c>
      <c r="B48" s="14" t="s">
        <v>123</v>
      </c>
      <c r="C48" s="32">
        <v>14130</v>
      </c>
      <c r="D48" s="32">
        <v>2390</v>
      </c>
      <c r="E48" s="32">
        <v>4286</v>
      </c>
      <c r="F48" s="32">
        <v>1950</v>
      </c>
      <c r="G48" s="32">
        <v>26249</v>
      </c>
      <c r="H48" s="32">
        <v>27341</v>
      </c>
      <c r="I48" s="32">
        <v>26308</v>
      </c>
      <c r="J48" s="32">
        <v>315</v>
      </c>
      <c r="K48" s="32">
        <v>1515</v>
      </c>
      <c r="L48" s="32">
        <v>7433</v>
      </c>
      <c r="M48" s="32">
        <v>600</v>
      </c>
      <c r="N48" s="32">
        <v>715</v>
      </c>
      <c r="O48" s="32">
        <v>27204</v>
      </c>
      <c r="P48" s="32">
        <v>20550</v>
      </c>
      <c r="Q48" s="32">
        <v>333093</v>
      </c>
      <c r="R48" s="32">
        <v>4038</v>
      </c>
      <c r="S48" s="32">
        <v>994</v>
      </c>
      <c r="T48" s="32">
        <v>14904</v>
      </c>
      <c r="U48" s="32">
        <v>138343</v>
      </c>
      <c r="V48" s="32">
        <v>4430</v>
      </c>
      <c r="W48" s="32">
        <v>10183</v>
      </c>
      <c r="X48" s="32">
        <v>136468</v>
      </c>
      <c r="Y48" s="32">
        <v>47856</v>
      </c>
      <c r="Z48" s="32">
        <v>115050</v>
      </c>
      <c r="AA48" s="32">
        <v>47769</v>
      </c>
      <c r="AB48" s="32">
        <v>30125</v>
      </c>
      <c r="AC48" s="32">
        <v>84156</v>
      </c>
      <c r="AD48" s="32">
        <v>57533</v>
      </c>
      <c r="AE48" s="32">
        <v>82803</v>
      </c>
      <c r="AF48" s="32">
        <v>7058</v>
      </c>
      <c r="AG48" s="32">
        <v>63833</v>
      </c>
      <c r="AH48" s="32">
        <v>70868</v>
      </c>
      <c r="AI48" s="32">
        <v>1910</v>
      </c>
      <c r="AJ48" s="32">
        <v>6927</v>
      </c>
      <c r="AK48" s="33">
        <v>1419327</v>
      </c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</row>
    <row r="49" spans="1:51" s="24" customFormat="1" ht="12.95" customHeight="1">
      <c r="A49" s="22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40"/>
      <c r="AW49" s="40"/>
      <c r="AX49" s="39"/>
      <c r="AY49" s="39"/>
    </row>
    <row r="50" spans="1:51" s="24" customFormat="1" ht="11.25">
      <c r="A50" s="25"/>
      <c r="B50" s="25"/>
      <c r="C50" s="4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2"/>
      <c r="AG50" s="42"/>
      <c r="AH50" s="42"/>
      <c r="AI50" s="39"/>
      <c r="AJ50" s="39"/>
      <c r="AK50" s="39"/>
      <c r="AL50" s="39"/>
      <c r="AM50" s="41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s="27" customFormat="1" ht="11.25">
      <c r="A51" s="26"/>
      <c r="B51" s="26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4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4"/>
      <c r="AY51" s="43"/>
    </row>
    <row r="52" spans="1:51">
      <c r="A52" s="1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1"/>
      <c r="AG52" s="41"/>
      <c r="AH52" s="41"/>
      <c r="AI52" s="46"/>
      <c r="AJ52" s="45"/>
      <c r="AK52" s="41"/>
      <c r="AL52" s="40"/>
      <c r="AM52" s="41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45"/>
      <c r="AY52" s="41"/>
    </row>
    <row r="53" spans="1:51">
      <c r="A53" s="17"/>
      <c r="B53" s="17"/>
      <c r="C53" s="4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46"/>
      <c r="AG53" s="46"/>
      <c r="AH53" s="46"/>
      <c r="AI53" s="46"/>
      <c r="AJ53" s="45"/>
      <c r="AK53" s="46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45"/>
      <c r="AY53" s="46"/>
    </row>
    <row r="54" spans="1:51">
      <c r="B54" s="17"/>
      <c r="C54" s="4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41"/>
      <c r="AG54" s="41"/>
      <c r="AH54" s="41"/>
      <c r="AI54" s="39"/>
      <c r="AJ54" s="39"/>
      <c r="AK54" s="41"/>
      <c r="AL54" s="40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41"/>
    </row>
    <row r="55" spans="1:5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46"/>
      <c r="AG55" s="46"/>
      <c r="AH55" s="46"/>
      <c r="AI55" s="39"/>
      <c r="AJ55" s="39"/>
      <c r="AK55" s="46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46"/>
    </row>
    <row r="56" spans="1:51">
      <c r="C56" s="46"/>
      <c r="D56" s="39"/>
      <c r="E56" s="39"/>
      <c r="F56" s="46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U56" s="39"/>
      <c r="V56" s="39"/>
      <c r="W56" s="46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>
      <c r="C59" s="46"/>
      <c r="D59" s="39"/>
      <c r="E59" s="39"/>
      <c r="F59" s="46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U59" s="39"/>
      <c r="V59" s="39"/>
      <c r="W59" s="46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>
      <c r="C60" s="46"/>
      <c r="D60" s="39"/>
      <c r="E60" s="39"/>
      <c r="F60" s="46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U60" s="39"/>
      <c r="V60" s="39"/>
      <c r="W60" s="46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>
      <c r="C61" s="46"/>
      <c r="D61" s="39"/>
      <c r="E61" s="39"/>
      <c r="F61" s="46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U61" s="39"/>
      <c r="V61" s="39"/>
      <c r="W61" s="46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3:5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3:5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3:5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3:5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3:5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3:5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3:5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3:5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3:51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3:5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3:5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3:5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3:5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1" width="7" style="136" customWidth="1"/>
    <col min="12" max="20" width="9.625" style="136" customWidth="1"/>
    <col min="21" max="16384" width="7" style="136"/>
  </cols>
  <sheetData>
    <row r="1" spans="1:10" s="125" customFormat="1" ht="18.75">
      <c r="A1" s="123" t="s">
        <v>185</v>
      </c>
      <c r="B1" s="124"/>
    </row>
    <row r="2" spans="1:10" s="125" customFormat="1" ht="17.25">
      <c r="A2" s="126" t="s">
        <v>170</v>
      </c>
      <c r="B2" s="124"/>
    </row>
    <row r="3" spans="1:10" s="125" customFormat="1" ht="12" thickBot="1">
      <c r="A3" s="124"/>
      <c r="B3" s="124"/>
      <c r="J3" s="127"/>
    </row>
    <row r="4" spans="1:10" s="125" customFormat="1" ht="12.95" customHeight="1">
      <c r="A4" s="128"/>
      <c r="B4" s="157"/>
      <c r="C4" s="158" t="s">
        <v>160</v>
      </c>
      <c r="D4" s="129" t="s">
        <v>161</v>
      </c>
      <c r="E4" s="129" t="s">
        <v>162</v>
      </c>
      <c r="F4" s="129" t="s">
        <v>163</v>
      </c>
      <c r="G4" s="129" t="s">
        <v>164</v>
      </c>
      <c r="H4" s="129" t="s">
        <v>165</v>
      </c>
      <c r="I4" s="130" t="s">
        <v>166</v>
      </c>
      <c r="J4" s="196" t="s">
        <v>150</v>
      </c>
    </row>
    <row r="5" spans="1:10" s="125" customFormat="1" ht="21.75" thickBot="1">
      <c r="A5" s="131"/>
      <c r="B5" s="159"/>
      <c r="C5" s="160" t="s">
        <v>171</v>
      </c>
      <c r="D5" s="161" t="s">
        <v>45</v>
      </c>
      <c r="E5" s="161" t="s">
        <v>172</v>
      </c>
      <c r="F5" s="162" t="s">
        <v>186</v>
      </c>
      <c r="G5" s="162" t="s">
        <v>187</v>
      </c>
      <c r="H5" s="161" t="s">
        <v>47</v>
      </c>
      <c r="I5" s="163" t="s">
        <v>137</v>
      </c>
      <c r="J5" s="197"/>
    </row>
    <row r="6" spans="1:10" s="125" customFormat="1" ht="12.95" customHeight="1">
      <c r="A6" s="132" t="s">
        <v>0</v>
      </c>
      <c r="B6" s="164" t="s">
        <v>11</v>
      </c>
      <c r="C6" s="165">
        <f>+最終需要項目別粗付加価値誘発額!C6/生産者価格評価表!AL$40</f>
        <v>7.2697023400484645E-3</v>
      </c>
      <c r="D6" s="166">
        <f>+最終需要項目別粗付加価値誘発額!D6/生産者価格評価表!AM$40</f>
        <v>6.9010033508310632E-3</v>
      </c>
      <c r="E6" s="166">
        <f>+最終需要項目別粗付加価値誘発額!E6/生産者価格評価表!AN$40</f>
        <v>9.7331784178234372E-4</v>
      </c>
      <c r="F6" s="166">
        <f>+最終需要項目別粗付加価値誘発額!F6/生産者価格評価表!AO$40</f>
        <v>1.7147228744031446E-3</v>
      </c>
      <c r="G6" s="166">
        <f>+最終需要項目別粗付加価値誘発額!G6/生産者価格評価表!AP$40</f>
        <v>1.9768300597524861E-3</v>
      </c>
      <c r="H6" s="166">
        <f>+最終需要項目別粗付加価値誘発額!H6/生産者価格評価表!AQ$40</f>
        <v>-4.4999999999999998E-2</v>
      </c>
      <c r="I6" s="167">
        <f>+最終需要項目別粗付加価値誘発額!I6/生産者価格評価表!AT$40</f>
        <v>1.1913495731328359E-2</v>
      </c>
      <c r="J6" s="167">
        <f>+最終需要項目別粗付加価値誘発額!J6/生産者価格評価表!AU$40</f>
        <v>6.861572853644202E-3</v>
      </c>
    </row>
    <row r="7" spans="1:10" s="125" customFormat="1" ht="12.95" customHeight="1">
      <c r="A7" s="133" t="s">
        <v>1</v>
      </c>
      <c r="B7" s="168" t="s">
        <v>12</v>
      </c>
      <c r="C7" s="169">
        <f>+最終需要項目別粗付加価値誘発額!C7/生産者価格評価表!AL$40</f>
        <v>4.7017975333646785E-4</v>
      </c>
      <c r="D7" s="147">
        <f>+最終需要項目別粗付加価値誘発額!D7/生産者価格評価表!AM$40</f>
        <v>8.3058843631047868E-4</v>
      </c>
      <c r="E7" s="147">
        <f>+最終需要項目別粗付加価値誘発額!E7/生産者価格評価表!AN$40</f>
        <v>4.5863144377178498E-5</v>
      </c>
      <c r="F7" s="147">
        <f>+最終需要項目別粗付加価値誘発額!F7/生産者価格評価表!AO$40</f>
        <v>2.7699369509589258E-4</v>
      </c>
      <c r="G7" s="147">
        <f>+最終需要項目別粗付加価値誘発額!G7/生産者価格評価表!AP$40</f>
        <v>1.7903366578890439E-4</v>
      </c>
      <c r="H7" s="147">
        <f>+最終需要項目別粗付加価値誘発額!H7/生産者価格評価表!AQ$40</f>
        <v>-3.5249999999999999</v>
      </c>
      <c r="I7" s="148">
        <f>+最終需要項目別粗付加価値誘発額!I7/生産者価格評価表!AT$40</f>
        <v>1.0887799589721543E-3</v>
      </c>
      <c r="J7" s="148">
        <f>+最終需要項目別粗付加価値誘発額!J7/生産者価格評価表!AU$40</f>
        <v>1.2377800399394517E-3</v>
      </c>
    </row>
    <row r="8" spans="1:10" s="125" customFormat="1" ht="12.95" customHeight="1">
      <c r="A8" s="133" t="s">
        <v>2</v>
      </c>
      <c r="B8" s="168" t="s">
        <v>173</v>
      </c>
      <c r="C8" s="169">
        <f>+最終需要項目別粗付加価値誘発額!C8/生産者価格評価表!AL$40</f>
        <v>1.0488625266736591E-3</v>
      </c>
      <c r="D8" s="147">
        <f>+最終需要項目別粗付加価値誘発額!D8/生産者価格評価表!AM$40</f>
        <v>2.0337551140516578E-3</v>
      </c>
      <c r="E8" s="147">
        <f>+最終需要項目別粗付加価値誘発額!E8/生産者価格評価表!AN$40</f>
        <v>1.0191809861595222E-4</v>
      </c>
      <c r="F8" s="147">
        <f>+最終需要項目別粗付加価値誘発額!F8/生産者価格評価表!AO$40</f>
        <v>0</v>
      </c>
      <c r="G8" s="147">
        <f>+最終需要項目別粗付加価値誘発額!G8/生産者価格評価表!AP$40</f>
        <v>0</v>
      </c>
      <c r="H8" s="147">
        <f>+最終需要項目別粗付加価値誘発額!H8/生産者価格評価表!AQ$40</f>
        <v>-5.0000000000000001E-3</v>
      </c>
      <c r="I8" s="148">
        <f>+最終需要項目別粗付加価値誘発額!I8/生産者価格評価表!AT$40</f>
        <v>4.0326914360213273E-3</v>
      </c>
      <c r="J8" s="148">
        <f>+最終需要項目別粗付加価値誘発額!J8/生産者価格評価表!AU$40</f>
        <v>2.0523141342321011E-3</v>
      </c>
    </row>
    <row r="9" spans="1:10" s="125" customFormat="1" ht="12.95" customHeight="1">
      <c r="A9" s="133" t="s">
        <v>3</v>
      </c>
      <c r="B9" s="168" t="s">
        <v>13</v>
      </c>
      <c r="C9" s="169">
        <f>+最終需要項目別粗付加価値誘発額!C9/生産者価格評価表!AL$40</f>
        <v>1.0850302000072336E-4</v>
      </c>
      <c r="D9" s="147">
        <f>+最終需要項目別粗付加価値誘発額!D9/生産者価格評価表!AM$40</f>
        <v>1.9459500507845501E-4</v>
      </c>
      <c r="E9" s="147">
        <f>+最終需要項目別粗付加価値誘発額!E9/生産者価格評価表!AN$40</f>
        <v>1.5287714792392834E-4</v>
      </c>
      <c r="F9" s="147">
        <f>+最終需要項目別粗付加価値誘発額!F9/生産者価格評価表!AO$40</f>
        <v>3.7855804996438651E-3</v>
      </c>
      <c r="G9" s="147">
        <f>+最終需要項目別粗付加価値誘発額!G9/生産者価格評価表!AP$40</f>
        <v>2.0141287401251743E-3</v>
      </c>
      <c r="H9" s="147">
        <f>+最終需要項目別粗付加価値誘発額!H9/生産者価格評価表!AQ$40</f>
        <v>-5.0000000000000001E-3</v>
      </c>
      <c r="I9" s="148">
        <f>+最終需要項目別粗付加価値誘発額!I9/生産者価格評価表!AT$40</f>
        <v>4.6027822299895795E-4</v>
      </c>
      <c r="J9" s="148">
        <f>+最終需要項目別粗付加価値誘発額!J9/生産者価格評価表!AU$40</f>
        <v>6.781288631910094E-4</v>
      </c>
    </row>
    <row r="10" spans="1:10" s="125" customFormat="1" ht="12.95" customHeight="1">
      <c r="A10" s="133" t="s">
        <v>4</v>
      </c>
      <c r="B10" s="168" t="s">
        <v>14</v>
      </c>
      <c r="C10" s="169">
        <f>+最終需要項目別粗付加価値誘発額!C10/生産者価格評価表!AL$40</f>
        <v>6.6548518933776989E-3</v>
      </c>
      <c r="D10" s="147">
        <f>+最終需要項目別粗付加価値誘発額!D10/生産者価格評価表!AM$40</f>
        <v>6.3741729712284163E-3</v>
      </c>
      <c r="E10" s="147">
        <f>+最終需要項目別粗付加価値誘発額!E10/生産者価格評価表!AN$40</f>
        <v>6.2679630648810616E-4</v>
      </c>
      <c r="F10" s="147">
        <f>+最終需要項目別粗付加価値誘発額!F10/生産者価格評価表!AO$40</f>
        <v>2.6380351913894531E-5</v>
      </c>
      <c r="G10" s="147">
        <f>+最終需要項目別粗付加価値誘発額!G10/生産者価格評価表!AP$40</f>
        <v>2.9838944298150732E-5</v>
      </c>
      <c r="H10" s="147">
        <f>+最終需要項目別粗付加価値誘発額!H10/生産者価格評価表!AQ$40</f>
        <v>-2.5000000000000001E-2</v>
      </c>
      <c r="I10" s="148">
        <f>+最終需要項目別粗付加価値誘発額!I10/生産者価格評価表!AT$40</f>
        <v>1.417049453039939E-2</v>
      </c>
      <c r="J10" s="148">
        <f>+最終需要項目別粗付加価値誘発額!J10/生産者価格評価表!AU$40</f>
        <v>7.0689088049186947E-3</v>
      </c>
    </row>
    <row r="11" spans="1:10" s="125" customFormat="1" ht="12.95" customHeight="1">
      <c r="A11" s="133" t="s">
        <v>5</v>
      </c>
      <c r="B11" s="168" t="s">
        <v>15</v>
      </c>
      <c r="C11" s="169">
        <f>+最終需要項目別粗付加価値誘発額!C11/生産者価格評価表!AL$40</f>
        <v>7.9568881333863788E-4</v>
      </c>
      <c r="D11" s="147">
        <f>+最終需要項目別粗付加価値誘発額!D11/生産者価格評価表!AM$40</f>
        <v>1.5971029075341489E-3</v>
      </c>
      <c r="E11" s="147">
        <f>+最終需要項目別粗付加価値誘発額!E11/生産者価格評価表!AN$40</f>
        <v>3.3123382050184469E-4</v>
      </c>
      <c r="F11" s="147">
        <f>+最終需要項目別粗付加価値誘発額!F11/生産者価格評価表!AO$40</f>
        <v>4.0889545466536525E-4</v>
      </c>
      <c r="G11" s="147">
        <f>+最終需要項目別粗付加価値誘発額!G11/生産者価格評価表!AP$40</f>
        <v>4.69963372695874E-4</v>
      </c>
      <c r="H11" s="147">
        <f>+最終需要項目別粗付加価値誘発額!H11/生産者価格評価表!AQ$40</f>
        <v>0.155</v>
      </c>
      <c r="I11" s="148">
        <f>+最終需要項目別粗付加価値誘発額!I11/生産者価格評価表!AT$40</f>
        <v>2.389474815538245E-2</v>
      </c>
      <c r="J11" s="148">
        <f>+最終需要項目別粗付加価値誘発額!J11/生産者価格評価表!AU$40</f>
        <v>8.6130160209892583E-3</v>
      </c>
    </row>
    <row r="12" spans="1:10" s="125" customFormat="1" ht="12.95" customHeight="1">
      <c r="A12" s="133" t="s">
        <v>6</v>
      </c>
      <c r="B12" s="168" t="s">
        <v>16</v>
      </c>
      <c r="C12" s="169">
        <f>+最終需要項目別粗付加価値誘発額!C12/生産者価格評価表!AL$40</f>
        <v>2.1338927266808926E-3</v>
      </c>
      <c r="D12" s="147">
        <f>+最終需要項目別粗付加価値誘発額!D12/生産者価格評価表!AM$40</f>
        <v>1.364538145367215E-3</v>
      </c>
      <c r="E12" s="147">
        <f>+最終需要項目別粗付加価値誘発額!E12/生産者価格評価表!AN$40</f>
        <v>9.3255060233596277E-4</v>
      </c>
      <c r="F12" s="147">
        <f>+最終需要項目別粗付加価値誘発額!F12/生産者価格評価表!AO$40</f>
        <v>4.563800881103754E-3</v>
      </c>
      <c r="G12" s="147">
        <f>+最終需要項目別粗付加価値誘発額!G12/生産者価格評価表!AP$40</f>
        <v>3.4911564828836355E-3</v>
      </c>
      <c r="H12" s="147">
        <f>+最終需要項目別粗付加価値誘発額!H12/生産者価格評価表!AQ$40</f>
        <v>-0.03</v>
      </c>
      <c r="I12" s="148">
        <f>+最終需要項目別粗付加価値誘発額!I12/生産者価格評価表!AT$40</f>
        <v>1.7553656291325742E-2</v>
      </c>
      <c r="J12" s="148">
        <f>+最終需要項目別粗付加価値誘発額!J12/生産者価格評価表!AU$40</f>
        <v>7.1320449404571676E-3</v>
      </c>
    </row>
    <row r="13" spans="1:10" s="125" customFormat="1" ht="12.95" customHeight="1">
      <c r="A13" s="133" t="s">
        <v>7</v>
      </c>
      <c r="B13" s="168" t="s">
        <v>17</v>
      </c>
      <c r="C13" s="169">
        <f>+最終需要項目別粗付加価値誘発額!C13/生産者価格評価表!AL$40</f>
        <v>1.0850302000072336E-4</v>
      </c>
      <c r="D13" s="147">
        <f>+最終需要項目別粗付加価値誘発額!D13/生産者価格評価表!AM$40</f>
        <v>8.5431953449077803E-5</v>
      </c>
      <c r="E13" s="147">
        <f>+最終需要項目別粗付加価値誘発額!E13/生産者価格評価表!AN$40</f>
        <v>1.9364438737030923E-4</v>
      </c>
      <c r="F13" s="147">
        <f>+最終需要項目別粗付加価値誘発額!F13/生産者価格評価表!AO$40</f>
        <v>2.6380351913894531E-5</v>
      </c>
      <c r="G13" s="147">
        <f>+最終需要項目別粗付加価値誘発額!G13/生産者価格評価表!AP$40</f>
        <v>2.2379208223613048E-5</v>
      </c>
      <c r="H13" s="147">
        <f>+最終需要項目別粗付加価値誘発額!H13/生産者価格評価表!AQ$40</f>
        <v>0</v>
      </c>
      <c r="I13" s="148">
        <f>+最終需要項目別粗付加価値誘発額!I13/生産者価格評価表!AT$40</f>
        <v>1.2149475937028331E-4</v>
      </c>
      <c r="J13" s="148">
        <f>+最終需要項目別粗付加価値誘発額!J13/生産者価格評価表!AU$40</f>
        <v>1.044474341006842E-4</v>
      </c>
    </row>
    <row r="14" spans="1:10" s="125" customFormat="1" ht="12.95" customHeight="1">
      <c r="A14" s="133" t="s">
        <v>8</v>
      </c>
      <c r="B14" s="168" t="s">
        <v>18</v>
      </c>
      <c r="C14" s="169">
        <f>+最終需要項目別粗付加価値誘発額!C14/生産者価格評価表!AL$40</f>
        <v>1.4467069333429781E-4</v>
      </c>
      <c r="D14" s="147">
        <f>+最終需要項目別粗付加価値誘発額!D14/生産者価格評価表!AM$40</f>
        <v>4.5563708506174834E-4</v>
      </c>
      <c r="E14" s="147">
        <f>+最終需要項目別粗付加価値誘発額!E14/生産者価格評価表!AN$40</f>
        <v>1.2739762326994028E-4</v>
      </c>
      <c r="F14" s="147">
        <f>+最終需要項目別粗付加価値誘発額!F14/生産者価格評価表!AO$40</f>
        <v>2.7699369509589258E-4</v>
      </c>
      <c r="G14" s="147">
        <f>+最終需要項目別粗付加価値誘発額!G14/生産者価格評価表!AP$40</f>
        <v>1.7903366578890439E-4</v>
      </c>
      <c r="H14" s="147">
        <f>+最終需要項目別粗付加価値誘発額!H14/生産者価格評価表!AQ$40</f>
        <v>0</v>
      </c>
      <c r="I14" s="148">
        <f>+最終需要項目別粗付加価値誘発額!I14/生産者価格評価表!AT$40</f>
        <v>1.9626076513661151E-4</v>
      </c>
      <c r="J14" s="148">
        <f>+最終需要項目別粗付加価値誘発額!J14/生産者価格評価表!AU$40</f>
        <v>2.7281046220327962E-4</v>
      </c>
    </row>
    <row r="15" spans="1:10" s="125" customFormat="1" ht="12.95" customHeight="1">
      <c r="A15" s="133">
        <v>10</v>
      </c>
      <c r="B15" s="168" t="s">
        <v>19</v>
      </c>
      <c r="C15" s="169">
        <f>+最終需要項目別粗付加価値誘発額!C15/生産者価格評価表!AL$40</f>
        <v>6.5101812000434008E-4</v>
      </c>
      <c r="D15" s="147">
        <f>+最終需要項目別粗付加価値誘発額!D15/生産者価格評価表!AM$40</f>
        <v>4.9360684215022732E-4</v>
      </c>
      <c r="E15" s="147">
        <f>+最終需要項目別粗付加価値誘発額!E15/生産者価格評価表!AN$40</f>
        <v>3.3632972543264235E-4</v>
      </c>
      <c r="F15" s="147">
        <f>+最終需要項目別粗付加価値誘発額!F15/生産者価格評価表!AO$40</f>
        <v>1.0723613052998127E-2</v>
      </c>
      <c r="G15" s="147">
        <f>+最終需要項目別粗付加価値誘発額!G15/生産者価格評価表!AP$40</f>
        <v>5.7887551938412421E-3</v>
      </c>
      <c r="H15" s="147">
        <f>+最終需要項目別粗付加価値誘発額!H15/生産者価格評価表!AQ$40</f>
        <v>0.08</v>
      </c>
      <c r="I15" s="148">
        <f>+最終需要項目別粗付加価値誘発額!I15/生産者価格評価表!AT$40</f>
        <v>2.7266227727907812E-3</v>
      </c>
      <c r="J15" s="148">
        <f>+最終需要項目別粗付加価値誘発額!J15/生産者価格評価表!AU$40</f>
        <v>2.3633180611438397E-3</v>
      </c>
    </row>
    <row r="16" spans="1:10" s="125" customFormat="1" ht="12.95" customHeight="1">
      <c r="A16" s="133">
        <v>11</v>
      </c>
      <c r="B16" s="168" t="s">
        <v>20</v>
      </c>
      <c r="C16" s="169">
        <f>+最終需要項目別粗付加価値誘発額!C16/生産者価格評価表!AL$40</f>
        <v>0</v>
      </c>
      <c r="D16" s="147">
        <f>+最終需要項目別粗付加価値誘発額!D16/生産者価格評価表!AM$40</f>
        <v>4.7462196360598785E-6</v>
      </c>
      <c r="E16" s="147">
        <f>+最終需要項目別粗付加価値誘発額!E16/生産者価格評価表!AN$40</f>
        <v>5.0959049307976108E-6</v>
      </c>
      <c r="F16" s="147">
        <f>+最終需要項目別粗付加価値誘発額!F16/生産者価格評価表!AO$40</f>
        <v>1.3190175956947266E-4</v>
      </c>
      <c r="G16" s="147">
        <f>+最終需要項目別粗付加価値誘発額!G16/生産者価格評価表!AP$40</f>
        <v>8.2057096819914516E-5</v>
      </c>
      <c r="H16" s="147">
        <f>+最終需要項目別粗付加価値誘発額!H16/生産者価格評価表!AQ$40</f>
        <v>0</v>
      </c>
      <c r="I16" s="148">
        <f>+最終需要項目別粗付加価値誘発額!I16/生産者価格評価表!AT$40</f>
        <v>5.4672641716627492E-4</v>
      </c>
      <c r="J16" s="148">
        <f>+最終需要項目別粗付加価値誘発額!J16/生産者価格評価表!AU$40</f>
        <v>2.0110028356698899E-4</v>
      </c>
    </row>
    <row r="17" spans="1:10" s="125" customFormat="1" ht="12.95" customHeight="1">
      <c r="A17" s="133">
        <v>12</v>
      </c>
      <c r="B17" s="168" t="s">
        <v>21</v>
      </c>
      <c r="C17" s="169">
        <f>+最終需要項目別粗付加価値誘発額!C17/生産者価格評価表!AL$40</f>
        <v>0</v>
      </c>
      <c r="D17" s="147">
        <f>+最終需要項目別粗付加価値誘発額!D17/生産者価格評価表!AM$40</f>
        <v>0</v>
      </c>
      <c r="E17" s="147">
        <f>+最終需要項目別粗付加価値誘発額!E17/生産者価格評価表!AN$40</f>
        <v>0</v>
      </c>
      <c r="F17" s="147">
        <f>+最終需要項目別粗付加価値誘発額!F17/生産者価格評価表!AO$40</f>
        <v>0</v>
      </c>
      <c r="G17" s="147">
        <f>+最終需要項目別粗付加価値誘発額!G17/生産者価格評価表!AP$40</f>
        <v>0</v>
      </c>
      <c r="H17" s="147">
        <f>+最終需要項目別粗付加価値誘発額!H17/生産者価格評価表!AQ$40</f>
        <v>0</v>
      </c>
      <c r="I17" s="148">
        <f>+最終需要項目別粗付加価値誘発額!I17/生産者価格評価表!AT$40</f>
        <v>5.490628548464727E-4</v>
      </c>
      <c r="J17" s="148">
        <f>+最終需要項目別粗付加価値誘発額!J17/生産者価格評価表!AU$40</f>
        <v>1.8317273890791633E-4</v>
      </c>
    </row>
    <row r="18" spans="1:10" s="125" customFormat="1" ht="12.95" customHeight="1">
      <c r="A18" s="133">
        <v>13</v>
      </c>
      <c r="B18" s="168" t="s">
        <v>22</v>
      </c>
      <c r="C18" s="169">
        <f>+最終需要項目別粗付加価値誘発額!C18/生産者価格評価表!AL$40</f>
        <v>2.2423957466816162E-3</v>
      </c>
      <c r="D18" s="147">
        <f>+最終需要項目別粗付加価値誘発額!D18/生産者価格評価表!AM$40</f>
        <v>1.7774592537044243E-3</v>
      </c>
      <c r="E18" s="147">
        <f>+最終需要項目別粗付加価値誘発額!E18/生産者価格評価表!AN$40</f>
        <v>1.1618663242218554E-3</v>
      </c>
      <c r="F18" s="147">
        <f>+最終需要項目別粗付加価値誘発額!F18/生産者価格評価表!AO$40</f>
        <v>3.1339858073706706E-2</v>
      </c>
      <c r="G18" s="147">
        <f>+最終需要項目別粗付加価値誘発額!G18/生産者価格評価表!AP$40</f>
        <v>1.9380394321648901E-2</v>
      </c>
      <c r="H18" s="147">
        <f>+最終需要項目別粗付加価値誘発額!H18/生産者価格評価表!AQ$40</f>
        <v>0.2</v>
      </c>
      <c r="I18" s="148">
        <f>+最終需要項目別粗付加価値誘発額!I18/生産者価格評価表!AT$40</f>
        <v>1.6329362946902116E-2</v>
      </c>
      <c r="J18" s="148">
        <f>+最終需要項目別粗付加価値誘発額!J18/生産者価格評価表!AU$40</f>
        <v>1.0103340603082602E-2</v>
      </c>
    </row>
    <row r="19" spans="1:10" s="125" customFormat="1" ht="12.95" customHeight="1">
      <c r="A19" s="133">
        <v>14</v>
      </c>
      <c r="B19" s="168" t="s">
        <v>23</v>
      </c>
      <c r="C19" s="169">
        <f>+最終需要項目別粗付加価値誘発額!C19/生産者価格評価表!AL$40</f>
        <v>7.2335346667148903E-5</v>
      </c>
      <c r="D19" s="147">
        <f>+最終需要項目別粗付加価値誘発額!D19/生産者価格評価表!AM$40</f>
        <v>9.0178173085137683E-5</v>
      </c>
      <c r="E19" s="147">
        <f>+最終需要項目別粗付加価値誘発額!E19/生産者価格評価表!AN$40</f>
        <v>7.6438573961964168E-5</v>
      </c>
      <c r="F19" s="147">
        <f>+最終需要項目別粗付加価値誘発額!F19/生産者価格評価表!AO$40</f>
        <v>1.2530667159099903E-3</v>
      </c>
      <c r="G19" s="147">
        <f>+最終需要項目別粗付加価値誘発額!G19/生産者価格評価表!AP$40</f>
        <v>8.1012733769479234E-3</v>
      </c>
      <c r="H19" s="147">
        <f>+最終需要項目別粗付加価値誘発額!H19/生産者価格評価表!AQ$40</f>
        <v>0.18</v>
      </c>
      <c r="I19" s="148">
        <f>+最終需要項目別粗付加価値誘発額!I19/生産者価格評価表!AT$40</f>
        <v>1.5121424666239877E-2</v>
      </c>
      <c r="J19" s="148">
        <f>+最終需要項目別粗付加価値誘発額!J19/生産者価格評価表!AU$40</f>
        <v>5.9800053314958898E-3</v>
      </c>
    </row>
    <row r="20" spans="1:10" s="125" customFormat="1" ht="12.95" customHeight="1">
      <c r="A20" s="133">
        <v>15</v>
      </c>
      <c r="B20" s="168" t="s">
        <v>24</v>
      </c>
      <c r="C20" s="169">
        <f>+最終需要項目別粗付加価値誘発額!C20/生産者価格評価表!AL$40</f>
        <v>1.0958805020073058E-2</v>
      </c>
      <c r="D20" s="147">
        <f>+最終需要項目別粗付加価値誘発額!D20/生産者価格評価表!AM$40</f>
        <v>3.2843839881534359E-3</v>
      </c>
      <c r="E20" s="147">
        <f>+最終需要項目別粗付加価値誘発額!E20/生産者価格評価表!AN$40</f>
        <v>6.1660449662651095E-4</v>
      </c>
      <c r="F20" s="147">
        <f>+最終需要項目別粗付加価値誘発額!F20/生産者価格評価表!AO$40</f>
        <v>1.3388028596301475E-2</v>
      </c>
      <c r="G20" s="147">
        <f>+最終需要項目別粗付加価値誘発額!G20/生産者価格評価表!AP$40</f>
        <v>2.446047458840906E-2</v>
      </c>
      <c r="H20" s="147">
        <f>+最終需要項目別粗付加価値誘発額!H20/生産者価格評価表!AQ$40</f>
        <v>-0.18</v>
      </c>
      <c r="I20" s="148">
        <f>+最終需要項目別粗付加価値誘発額!I20/生産者価格評価表!AT$40</f>
        <v>0.28863883813627039</v>
      </c>
      <c r="J20" s="148">
        <f>+最終需要項目別粗付加価値誘発額!J20/生産者価格評価表!AU$40</f>
        <v>0.10107705570477855</v>
      </c>
    </row>
    <row r="21" spans="1:10" s="125" customFormat="1" ht="12.95" customHeight="1">
      <c r="A21" s="133">
        <v>16</v>
      </c>
      <c r="B21" s="168" t="s">
        <v>25</v>
      </c>
      <c r="C21" s="169">
        <f>+最終需要項目別粗付加価値誘発額!C21/生産者価格評価表!AL$40</f>
        <v>0</v>
      </c>
      <c r="D21" s="147">
        <f>+最終需要項目別粗付加価値誘発額!D21/生産者価格評価表!AM$40</f>
        <v>1.5187902835391611E-4</v>
      </c>
      <c r="E21" s="147">
        <f>+最終需要項目別粗付加価値誘発額!E21/生産者価格評価表!AN$40</f>
        <v>5.6054954238773721E-5</v>
      </c>
      <c r="F21" s="147">
        <f>+最終需要項目別粗付加価値誘発額!F21/生産者価格評価表!AO$40</f>
        <v>5.2760703827789063E-5</v>
      </c>
      <c r="G21" s="147">
        <f>+最終需要項目別粗付加価値誘発額!G21/生産者価格評価表!AP$40</f>
        <v>5.1472178914310014E-4</v>
      </c>
      <c r="H21" s="147">
        <f>+最終需要項目別粗付加価値誘発額!H21/生産者価格評価表!AQ$40</f>
        <v>5.0000000000000001E-3</v>
      </c>
      <c r="I21" s="148">
        <f>+最終需要項目別粗付加価値誘発額!I21/生産者価格評価表!AT$40</f>
        <v>2.6471838916640577E-3</v>
      </c>
      <c r="J21" s="148">
        <f>+最終需要項目別粗付加価値誘発額!J21/生産者価格評価表!AU$40</f>
        <v>9.9770683320056551E-4</v>
      </c>
    </row>
    <row r="22" spans="1:10" s="125" customFormat="1" ht="12.95" customHeight="1">
      <c r="A22" s="133">
        <v>17</v>
      </c>
      <c r="B22" s="168" t="s">
        <v>26</v>
      </c>
      <c r="C22" s="169">
        <f>+最終需要項目別粗付加価値誘発額!C22/生産者価格評価表!AL$40</f>
        <v>7.2335346667148903E-5</v>
      </c>
      <c r="D22" s="147">
        <f>+最終需要項目別粗付加価値誘発額!D22/生産者価格評価表!AM$40</f>
        <v>1.9696811489648496E-4</v>
      </c>
      <c r="E22" s="147">
        <f>+最終需要項目別粗付加価値誘発額!E22/生産者価格評価表!AN$40</f>
        <v>1.1720581340834506E-4</v>
      </c>
      <c r="F22" s="147">
        <f>+最終需要項目別粗付加価値誘発額!F22/生産者価格評価表!AO$40</f>
        <v>3.9570527870841799E-4</v>
      </c>
      <c r="G22" s="147">
        <f>+最終需要項目別粗付加価値誘発額!G22/生産者価格評価表!AP$40</f>
        <v>6.5645677455931613E-4</v>
      </c>
      <c r="H22" s="147">
        <f>+最終需要項目別粗付加価値誘発額!H22/生産者価格評価表!AQ$40</f>
        <v>1.4999999999999999E-2</v>
      </c>
      <c r="I22" s="148">
        <f>+最終需要項目別粗付加価値誘発額!I22/生産者価格評価表!AT$40</f>
        <v>3.8317577955243202E-4</v>
      </c>
      <c r="J22" s="148">
        <f>+最終需要項目別粗付加価値誘発額!J22/生産者価格評価表!AU$40</f>
        <v>3.016504253504835E-4</v>
      </c>
    </row>
    <row r="23" spans="1:10" s="125" customFormat="1" ht="12.95" customHeight="1">
      <c r="A23" s="133">
        <v>18</v>
      </c>
      <c r="B23" s="168" t="s">
        <v>27</v>
      </c>
      <c r="C23" s="169">
        <f>+最終需要項目別粗付加価値誘発額!C23/生産者価格評価表!AL$40</f>
        <v>3.2550906000217007E-3</v>
      </c>
      <c r="D23" s="147">
        <f>+最終需要項目別粗付加価値誘発額!D23/生産者価格評価表!AM$40</f>
        <v>2.5297350660199152E-3</v>
      </c>
      <c r="E23" s="147">
        <f>+最終需要項目別粗付加価値誘発額!E23/生産者価格評価表!AN$40</f>
        <v>2.1963350251737704E-3</v>
      </c>
      <c r="F23" s="147">
        <f>+最終需要項目別粗付加価値誘発額!F23/生産者価格評価表!AO$40</f>
        <v>2.7303664230880838E-3</v>
      </c>
      <c r="G23" s="147">
        <f>+最終需要項目別粗付加価値誘発額!G23/生産者価格評価表!AP$40</f>
        <v>2.4318739602992847E-3</v>
      </c>
      <c r="H23" s="147">
        <f>+最終需要項目別粗付加価値誘発額!H23/生産者価格評価表!AQ$40</f>
        <v>0.02</v>
      </c>
      <c r="I23" s="148">
        <f>+最終需要項目別粗付加価値誘発額!I23/生産者価格評価表!AT$40</f>
        <v>1.038079261311863E-2</v>
      </c>
      <c r="J23" s="148">
        <f>+最終需要項目別粗付加価値誘発額!J23/生産者価格評価表!AU$40</f>
        <v>5.1124680616894611E-3</v>
      </c>
    </row>
    <row r="24" spans="1:10" s="125" customFormat="1" ht="12.95" customHeight="1">
      <c r="A24" s="133">
        <v>19</v>
      </c>
      <c r="B24" s="168" t="s">
        <v>28</v>
      </c>
      <c r="C24" s="169">
        <f>+最終需要項目別粗付加価値誘発額!C24/生産者価格評価表!AL$40</f>
        <v>2.5679048066837859E-3</v>
      </c>
      <c r="D24" s="147">
        <f>+最終需要項目別粗付加価値誘発額!D24/生産者価格評価表!AM$40</f>
        <v>7.2593429333535839E-3</v>
      </c>
      <c r="E24" s="147">
        <f>+最終需要項目別粗付加価値誘発額!E24/生産者価格評価表!AN$40</f>
        <v>6.5737173607289178E-3</v>
      </c>
      <c r="F24" s="147">
        <f>+最終需要項目別粗付加価値誘発額!F24/生産者価格評価表!AO$40</f>
        <v>0.41053103648402672</v>
      </c>
      <c r="G24" s="147">
        <f>+最終需要項目別粗付加価値誘発額!G24/生産者価格評価表!AP$40</f>
        <v>0.21685452768681043</v>
      </c>
      <c r="H24" s="147">
        <f>+最終需要項目別粗付加価値誘発額!H24/生産者価格評価表!AQ$40</f>
        <v>0</v>
      </c>
      <c r="I24" s="148">
        <f>+最終需要項目別粗付加価値誘発額!I24/生産者価格評価表!AT$40</f>
        <v>1.9555983383255219E-3</v>
      </c>
      <c r="J24" s="148">
        <f>+最終需要項目別粗付加価値誘発額!J24/生産者価格評価表!AU$40</f>
        <v>5.101633589047673E-2</v>
      </c>
    </row>
    <row r="25" spans="1:10" s="125" customFormat="1" ht="12.95" customHeight="1">
      <c r="A25" s="133">
        <v>20</v>
      </c>
      <c r="B25" s="168" t="s">
        <v>29</v>
      </c>
      <c r="C25" s="169">
        <f>+最終需要項目別粗付加価値誘発額!C25/生産者価格評価表!AL$40</f>
        <v>1.9530543600130203E-3</v>
      </c>
      <c r="D25" s="147">
        <f>+最終需要項目別粗付加価値誘発額!D25/生産者価格評価表!AM$40</f>
        <v>2.3849753671200888E-3</v>
      </c>
      <c r="E25" s="147">
        <f>+最終需要項目別粗付加価値誘発額!E25/生産者価格評価表!AN$40</f>
        <v>2.4460343667828534E-3</v>
      </c>
      <c r="F25" s="147">
        <f>+最終需要項目別粗付加価値誘発額!F25/生産者価格評価表!AO$40</f>
        <v>9.6288284485715036E-4</v>
      </c>
      <c r="G25" s="147">
        <f>+最終需要項目別粗付加価値誘発額!G25/生産者価格評価表!AP$40</f>
        <v>8.2057096819914516E-4</v>
      </c>
      <c r="H25" s="147">
        <f>+最終需要項目別粗付加価値誘発額!H25/生産者価格評価表!AQ$40</f>
        <v>-5.0000000000000001E-3</v>
      </c>
      <c r="I25" s="148">
        <f>+最終需要項目別粗付加価値誘発額!I25/生産者価格評価表!AT$40</f>
        <v>1.9976542165690814E-3</v>
      </c>
      <c r="J25" s="148">
        <f>+最終需要項目別粗付加価値誘発額!J25/生産者価格評価表!AU$40</f>
        <v>2.009443918743014E-3</v>
      </c>
    </row>
    <row r="26" spans="1:10" s="125" customFormat="1" ht="12.95" customHeight="1">
      <c r="A26" s="133">
        <v>21</v>
      </c>
      <c r="B26" s="168" t="s">
        <v>30</v>
      </c>
      <c r="C26" s="169">
        <f>+最終需要項目別粗付加価値誘発額!C26/生産者価格評価表!AL$40</f>
        <v>5.8229954067054862E-3</v>
      </c>
      <c r="D26" s="147">
        <f>+最終需要項目別粗付加価値誘発額!D26/生産者価格評価表!AM$40</f>
        <v>6.5070671210380928E-3</v>
      </c>
      <c r="E26" s="147">
        <f>+最終需要項目別粗付加価値誘発額!E26/生産者価格評価表!AN$40</f>
        <v>1.2270939073360647E-2</v>
      </c>
      <c r="F26" s="147">
        <f>+最終需要項目別粗付加価値誘発額!F26/生産者価格評価表!AO$40</f>
        <v>1.437729179307252E-3</v>
      </c>
      <c r="G26" s="147">
        <f>+最終需要項目別粗付加価値誘発額!G26/生産者価格評価表!AP$40</f>
        <v>1.0742019947334264E-3</v>
      </c>
      <c r="H26" s="147">
        <f>+最終需要項目別粗付加価値誘発額!H26/生産者価格評価表!AQ$40</f>
        <v>0</v>
      </c>
      <c r="I26" s="148">
        <f>+最終需要項目別粗付加価値誘発額!I26/生産者価格評価表!AT$40</f>
        <v>1.8013934514324698E-3</v>
      </c>
      <c r="J26" s="148">
        <f>+最終需要項目別粗付加価値誘発額!J26/生産者価格評価表!AU$40</f>
        <v>4.9378693658793616E-3</v>
      </c>
    </row>
    <row r="27" spans="1:10" s="125" customFormat="1" ht="12.95" customHeight="1">
      <c r="A27" s="133">
        <v>22</v>
      </c>
      <c r="B27" s="168" t="s">
        <v>31</v>
      </c>
      <c r="C27" s="169">
        <f>+最終需要項目別粗付加価値誘発額!C27/生産者価格評価表!AL$40</f>
        <v>9.6893196860645958E-2</v>
      </c>
      <c r="D27" s="147">
        <f>+最終需要項目別粗付加価値誘発額!D27/生産者価格評価表!AM$40</f>
        <v>0.12246195904961699</v>
      </c>
      <c r="E27" s="147">
        <f>+最終需要項目別粗付加価値誘発額!E27/生産者価格評価表!AN$40</f>
        <v>1.9981043233657434E-2</v>
      </c>
      <c r="F27" s="147">
        <f>+最終需要項目別粗付加価値誘発額!F27/生産者価格評価表!AO$40</f>
        <v>5.2998126995014112E-2</v>
      </c>
      <c r="G27" s="147">
        <f>+最終需要項目別粗付加価値誘発額!G27/生産者価格評価表!AP$40</f>
        <v>9.359730852722431E-2</v>
      </c>
      <c r="H27" s="147">
        <f>+最終需要項目別粗付加価値誘発額!H27/生産者価格評価表!AQ$40</f>
        <v>-0.44500000000000001</v>
      </c>
      <c r="I27" s="148">
        <f>+最終需要項目別粗付加価値誘発額!I27/生産者価格評価表!AT$40</f>
        <v>5.2104896706090156E-2</v>
      </c>
      <c r="J27" s="148">
        <f>+最終需要項目別粗付加価値誘発額!J27/生産者価格評価表!AU$40</f>
        <v>7.5731404849166989E-2</v>
      </c>
    </row>
    <row r="28" spans="1:10" s="125" customFormat="1" ht="12.95" customHeight="1">
      <c r="A28" s="133">
        <v>23</v>
      </c>
      <c r="B28" s="168" t="s">
        <v>32</v>
      </c>
      <c r="C28" s="169">
        <f>+最終需要項目別粗付加価値誘発額!C28/生産者価格評価表!AL$40</f>
        <v>1.4394733986762632E-2</v>
      </c>
      <c r="D28" s="147">
        <f>+最終需要項目別粗付加価値誘発額!D28/生産者価格評価表!AM$40</f>
        <v>5.0592328210580274E-2</v>
      </c>
      <c r="E28" s="147">
        <f>+最終需要項目別粗付加価値誘発額!E28/生産者価格評価表!AN$40</f>
        <v>7.0680201390162867E-3</v>
      </c>
      <c r="F28" s="147">
        <f>+最終需要項目別粗付加価値誘発額!F28/生産者価格評価表!AO$40</f>
        <v>1.3388028596301475E-2</v>
      </c>
      <c r="G28" s="147">
        <f>+最終需要項目別粗付加価値誘発額!G28/生産者価格評価表!AP$40</f>
        <v>1.1032949654241233E-2</v>
      </c>
      <c r="H28" s="147">
        <f>+最終需要項目別粗付加価値誘発額!H28/生産者価格評価表!AQ$40</f>
        <v>-2.5000000000000001E-2</v>
      </c>
      <c r="I28" s="148">
        <f>+最終需要項目別粗付加価値誘発額!I28/生産者価格評価表!AT$40</f>
        <v>1.6918145242311951E-2</v>
      </c>
      <c r="J28" s="148">
        <f>+最終需要項目別粗付加価値誘発額!J28/生産者価格評価表!AU$40</f>
        <v>2.5600533773155763E-2</v>
      </c>
    </row>
    <row r="29" spans="1:10" s="125" customFormat="1" ht="12.95" customHeight="1">
      <c r="A29" s="133">
        <v>24</v>
      </c>
      <c r="B29" s="168" t="s">
        <v>33</v>
      </c>
      <c r="C29" s="169">
        <f>+最終需要項目別粗付加価値誘発額!C29/生産者価格評価表!AL$40</f>
        <v>7.5590437267170603E-3</v>
      </c>
      <c r="D29" s="147">
        <f>+最終需要項目別粗付加価値誘発額!D29/生産者価格評価表!AM$40</f>
        <v>0.23089646596485899</v>
      </c>
      <c r="E29" s="147">
        <f>+最終需要項目別粗付加価値誘発額!E29/生産者価格評価表!AN$40</f>
        <v>2.9811043845166026E-3</v>
      </c>
      <c r="F29" s="147">
        <f>+最終需要項目別粗付加価値誘発額!F29/生産者価格評価表!AO$40</f>
        <v>3.5481573324188144E-3</v>
      </c>
      <c r="G29" s="147">
        <f>+最終需要項目別粗付加価値誘発額!G29/生産者価格評価表!AP$40</f>
        <v>3.6776498847470775E-3</v>
      </c>
      <c r="H29" s="147">
        <f>+最終需要項目別粗付加価値誘発額!H29/生産者価格評価表!AQ$40</f>
        <v>-0.01</v>
      </c>
      <c r="I29" s="148">
        <f>+最終需要項目別粗付加価値誘発額!I29/生産者価格評価表!AT$40</f>
        <v>3.1471815552263777E-3</v>
      </c>
      <c r="J29" s="148">
        <f>+最終需要項目別粗付加価値誘発額!J29/生産者価格評価表!AU$40</f>
        <v>7.8103296953408646E-2</v>
      </c>
    </row>
    <row r="30" spans="1:10" s="125" customFormat="1" ht="12.95" customHeight="1">
      <c r="A30" s="133">
        <v>25</v>
      </c>
      <c r="B30" s="168" t="s">
        <v>34</v>
      </c>
      <c r="C30" s="169">
        <f>+最終需要項目別粗付加価値誘発額!C30/生産者価格評価表!AL$40</f>
        <v>1.949437592679663E-2</v>
      </c>
      <c r="D30" s="147">
        <f>+最終需要項目別粗付加価値誘発額!D30/生産者価格評価表!AM$40</f>
        <v>1.8099708582114345E-2</v>
      </c>
      <c r="E30" s="147">
        <f>+最終需要項目別粗付加価値誘発額!E30/生産者価格評価表!AN$40</f>
        <v>1.0166330336941235E-2</v>
      </c>
      <c r="F30" s="147">
        <f>+最終需要項目別粗付加価値誘発額!F30/生産者価格評価表!AO$40</f>
        <v>2.2238636663413091E-2</v>
      </c>
      <c r="G30" s="147">
        <f>+最終需要項目別粗付加価値誘発額!G30/生産者価格評価表!AP$40</f>
        <v>1.5904157310914342E-2</v>
      </c>
      <c r="H30" s="147">
        <f>+最終需要項目別粗付加価値誘発額!H30/生産者価格評価表!AQ$40</f>
        <v>-7.0000000000000007E-2</v>
      </c>
      <c r="I30" s="148">
        <f>+最終需要項目別粗付加価値誘発額!I30/生産者価格評価表!AT$40</f>
        <v>1.4992920593829001E-2</v>
      </c>
      <c r="J30" s="148">
        <f>+最終需要項目別粗付加価値誘発額!J30/生産者価格評価表!AU$40</f>
        <v>1.5908747238768395E-2</v>
      </c>
    </row>
    <row r="31" spans="1:10" s="125" customFormat="1" ht="12.95" customHeight="1">
      <c r="A31" s="133">
        <v>26</v>
      </c>
      <c r="B31" s="168" t="s">
        <v>35</v>
      </c>
      <c r="C31" s="169">
        <f>+最終需要項目別粗付加価値誘発額!C31/生産者価格評価表!AL$40</f>
        <v>1.5552099533437015E-2</v>
      </c>
      <c r="D31" s="147">
        <f>+最終需要項目別粗付加価値誘発額!D31/生産者価格評価表!AM$40</f>
        <v>2.3313430852326122E-2</v>
      </c>
      <c r="E31" s="147">
        <f>+最終需要項目別粗付加価値誘発額!E31/生産者価格評価表!AN$40</f>
        <v>7.01706108970831E-3</v>
      </c>
      <c r="F31" s="147">
        <f>+最終需要項目別粗付加価値誘発額!F31/生産者価格評価表!AO$40</f>
        <v>8.7582768354129842E-3</v>
      </c>
      <c r="G31" s="147">
        <f>+最終需要項目別粗付加価値誘発額!G31/生産者価格評価表!AP$40</f>
        <v>7.4224373941649945E-3</v>
      </c>
      <c r="H31" s="147">
        <f>+最終需要項目別粗付加価値誘発額!H31/生産者価格評価表!AQ$40</f>
        <v>-0.01</v>
      </c>
      <c r="I31" s="148">
        <f>+最終需要項目別粗付加価値誘発額!I31/生産者価格評価表!AT$40</f>
        <v>1.2240597006556045E-2</v>
      </c>
      <c r="J31" s="148">
        <f>+最終需要項目別粗付加価値誘発額!J31/生産者価格評価表!AU$40</f>
        <v>1.4444144785968501E-2</v>
      </c>
    </row>
    <row r="32" spans="1:10" s="125" customFormat="1" ht="12.95" customHeight="1">
      <c r="A32" s="133">
        <v>27</v>
      </c>
      <c r="B32" s="168" t="s">
        <v>36</v>
      </c>
      <c r="C32" s="169">
        <f>+最終需要項目別粗付加価値誘発額!C32/生産者価格評価表!AL$40</f>
        <v>6.5101812000434008E-4</v>
      </c>
      <c r="D32" s="147">
        <f>+最終需要項目別粗付加価値誘発額!D32/生産者価格評価表!AM$40</f>
        <v>3.2226831328846573E-3</v>
      </c>
      <c r="E32" s="147">
        <f>+最終需要項目別粗付加価値誘発額!E32/生産者価格評価表!AN$40</f>
        <v>0.30965775902484766</v>
      </c>
      <c r="F32" s="147">
        <f>+最終需要項目別粗付加価値誘発額!F32/生産者価格評価表!AO$40</f>
        <v>8.309810852876777E-4</v>
      </c>
      <c r="G32" s="147">
        <f>+最終需要項目別粗付加価値誘発額!G32/生産者価格評価表!AP$40</f>
        <v>6.0423862203755232E-4</v>
      </c>
      <c r="H32" s="147">
        <f>+最終需要項目別粗付加価値誘発額!H32/生産者価格評価表!AQ$40</f>
        <v>0</v>
      </c>
      <c r="I32" s="148">
        <f>+最終需要項目別粗付加価値誘発額!I32/生産者価格評価表!AT$40</f>
        <v>8.1775318806921466E-4</v>
      </c>
      <c r="J32" s="148">
        <f>+最終需要項目別粗付加価値誘発額!J32/生産者価格評価表!AU$40</f>
        <v>4.8822160315898928E-2</v>
      </c>
    </row>
    <row r="33" spans="1:10" s="125" customFormat="1" ht="12.95" customHeight="1">
      <c r="A33" s="133">
        <v>28</v>
      </c>
      <c r="B33" s="168" t="s">
        <v>37</v>
      </c>
      <c r="C33" s="169">
        <f>+最終需要項目別粗付加価値誘発額!C33/生産者価格評価表!AL$40</f>
        <v>1.2658685666751058E-3</v>
      </c>
      <c r="D33" s="147">
        <f>+最終需要項目別粗付加価値誘発額!D33/生産者価格評価表!AM$40</f>
        <v>1.3790141152571976E-2</v>
      </c>
      <c r="E33" s="147">
        <f>+最終需要項目別粗付加価値誘発額!E33/生産者価格評価表!AN$40</f>
        <v>0.16882223445239405</v>
      </c>
      <c r="F33" s="147">
        <f>+最終需要項目別粗付加価値誘発額!F33/生産者価格評価表!AO$40</f>
        <v>2.1631888569393514E-3</v>
      </c>
      <c r="G33" s="147">
        <f>+最終需要項目別粗付加価値誘発額!G33/生産者価格評価表!AP$40</f>
        <v>2.4467934324483602E-3</v>
      </c>
      <c r="H33" s="147">
        <f>+最終需要項目別粗付加価値誘発額!H33/生産者価格評価表!AQ$40</f>
        <v>-5.0000000000000001E-3</v>
      </c>
      <c r="I33" s="148">
        <f>+最終需要項目別粗付加価値誘発額!I33/生産者価格評価表!AT$40</f>
        <v>1.7095714506006981E-2</v>
      </c>
      <c r="J33" s="148">
        <f>+最終需要項目別粗付加価値誘発額!J33/生産者価格評価表!AU$40</f>
        <v>3.6466964211944113E-2</v>
      </c>
    </row>
    <row r="34" spans="1:10" s="125" customFormat="1" ht="12.95" customHeight="1">
      <c r="A34" s="133">
        <v>29</v>
      </c>
      <c r="B34" s="168" t="s">
        <v>38</v>
      </c>
      <c r="C34" s="169">
        <f>+最終需要項目別粗付加価値誘発額!C34/生産者価格評価表!AL$40</f>
        <v>1.5732937900104885E-2</v>
      </c>
      <c r="D34" s="147">
        <f>+最終需要項目別粗付加価値誘発額!D34/生産者価格評価表!AM$40</f>
        <v>1.875468689189061E-2</v>
      </c>
      <c r="E34" s="147">
        <f>+最終需要項目別粗付加価値誘発額!E34/生産者価格評価表!AN$40</f>
        <v>0.2267473858007705</v>
      </c>
      <c r="F34" s="147">
        <f>+最終需要項目別粗付加価値誘発額!F34/生産者価格評価表!AO$40</f>
        <v>0</v>
      </c>
      <c r="G34" s="147">
        <f>+最終需要項目別粗付加価値誘発額!G34/生産者価格評価表!AP$40</f>
        <v>0</v>
      </c>
      <c r="H34" s="147">
        <f>+最終需要項目別粗付加価値誘発額!H34/生産者価格評価表!AQ$40</f>
        <v>0</v>
      </c>
      <c r="I34" s="148">
        <f>+最終需要項目別粗付加価値誘発額!I34/生産者価格評価表!AT$40</f>
        <v>2.336437680197756E-6</v>
      </c>
      <c r="J34" s="148">
        <f>+最終需要項目別粗付加価値誘発額!J34/生産者価格評価表!AU$40</f>
        <v>4.1182687915743657E-2</v>
      </c>
    </row>
    <row r="35" spans="1:10" s="125" customFormat="1" ht="12.95" customHeight="1">
      <c r="A35" s="133">
        <v>30</v>
      </c>
      <c r="B35" s="168" t="s">
        <v>39</v>
      </c>
      <c r="C35" s="169">
        <f>+最終需要項目別粗付加価値誘発額!C35/生産者価格評価表!AL$40</f>
        <v>1.3743715866758291E-3</v>
      </c>
      <c r="D35" s="147">
        <f>+最終需要項目別粗付加価値誘発額!D35/生産者価格評価表!AM$40</f>
        <v>9.1056223717808759E-3</v>
      </c>
      <c r="E35" s="147">
        <f>+最終需要項目別粗付加価値誘発額!E35/生産者価格評価表!AN$40</f>
        <v>6.1150859169571334E-4</v>
      </c>
      <c r="F35" s="147">
        <f>+最終需要項目別粗付加価値誘発額!F35/生産者価格評価表!AO$40</f>
        <v>8.4417126124462501E-4</v>
      </c>
      <c r="G35" s="147">
        <f>+最終需要項目別粗付加価値誘発額!G35/生産者価格評価表!AP$40</f>
        <v>6.1915809418662765E-4</v>
      </c>
      <c r="H35" s="147">
        <f>+最終需要項目別粗付加価値誘発額!H35/生産者価格評価表!AQ$40</f>
        <v>0</v>
      </c>
      <c r="I35" s="148">
        <f>+最終需要項目別粗付加価値誘発額!I35/生産者価格評価表!AT$40</f>
        <v>8.2943537647020343E-4</v>
      </c>
      <c r="J35" s="148">
        <f>+最終需要項目別粗付加価値誘発額!J35/生産者価格評価表!AU$40</f>
        <v>3.5052247100804245E-3</v>
      </c>
    </row>
    <row r="36" spans="1:10" s="125" customFormat="1" ht="12.95" customHeight="1">
      <c r="A36" s="133">
        <v>31</v>
      </c>
      <c r="B36" s="168" t="s">
        <v>40</v>
      </c>
      <c r="C36" s="169">
        <f>+最終需要項目別粗付加価値誘発額!C36/生産者価格評価表!AL$40</f>
        <v>1.7251980180115013E-2</v>
      </c>
      <c r="D36" s="147">
        <f>+最終需要項目別粗付加価値誘発額!D36/生産者価格評価表!AM$40</f>
        <v>2.5529915422366087E-2</v>
      </c>
      <c r="E36" s="147">
        <f>+最終需要項目別粗付加価値誘発額!E36/生産者価格評価表!AN$40</f>
        <v>2.6993008418434945E-2</v>
      </c>
      <c r="F36" s="147">
        <f>+最終需要項目別粗付加価値誘発額!F36/生産者価格評価表!AO$40</f>
        <v>3.8330651330888754E-2</v>
      </c>
      <c r="G36" s="147">
        <f>+最終需要項目別粗付加価値誘発額!G36/生産者価格評価表!AP$40</f>
        <v>4.4601761989660808E-2</v>
      </c>
      <c r="H36" s="147">
        <f>+最終需要項目別粗付加価値誘発額!H36/生産者価格評価表!AQ$40</f>
        <v>-2.5000000000000001E-2</v>
      </c>
      <c r="I36" s="148">
        <f>+最終需要項目別粗付加価値誘発額!I36/生産者価格評価表!AT$40</f>
        <v>3.3055920299437852E-2</v>
      </c>
      <c r="J36" s="148">
        <f>+最終需要項目別粗付加価値誘発額!J36/生産者価格評価表!AU$40</f>
        <v>3.0843171398239361E-2</v>
      </c>
    </row>
    <row r="37" spans="1:10" s="125" customFormat="1" ht="12.95" customHeight="1">
      <c r="A37" s="133">
        <v>32</v>
      </c>
      <c r="B37" s="168" t="s">
        <v>41</v>
      </c>
      <c r="C37" s="169">
        <f>+最終需要項目別粗付加価値誘発額!C37/生産者価格評価表!AL$40</f>
        <v>0.30409779738869397</v>
      </c>
      <c r="D37" s="147">
        <f>+最終需要項目別粗付加価値誘発額!D37/生産者価格評価表!AM$40</f>
        <v>5.70068440487152E-2</v>
      </c>
      <c r="E37" s="147">
        <f>+最終需要項目別粗付加価値誘発額!E37/生産者価格評価表!AN$40</f>
        <v>3.4652153529423756E-3</v>
      </c>
      <c r="F37" s="147">
        <f>+最終需要項目別粗付加価値誘発額!F37/生産者価格評価表!AO$40</f>
        <v>9.8926319677104498E-4</v>
      </c>
      <c r="G37" s="147">
        <f>+最終需要項目別粗付加価値誘発額!G37/生産者価格評価表!AP$40</f>
        <v>8.877085928699843E-4</v>
      </c>
      <c r="H37" s="147">
        <f>+最終需要項目別粗付加価値誘発額!H37/生産者価格評価表!AQ$40</f>
        <v>0</v>
      </c>
      <c r="I37" s="148">
        <f>+最終需要項目別粗付加価値誘発額!I37/生産者価格評価表!AT$40</f>
        <v>1.6219550375932822E-2</v>
      </c>
      <c r="J37" s="148">
        <f>+最終需要項目別粗付加価値誘発額!J37/生産者価格評価表!AU$40</f>
        <v>3.1370085319523407E-2</v>
      </c>
    </row>
    <row r="38" spans="1:10" s="125" customFormat="1" ht="12.95" customHeight="1">
      <c r="A38" s="133" t="s">
        <v>9</v>
      </c>
      <c r="B38" s="168" t="s">
        <v>42</v>
      </c>
      <c r="C38" s="169">
        <f>+最終需要項目別粗付加価値誘発額!C38/生産者価格評価表!AL$40</f>
        <v>0</v>
      </c>
      <c r="D38" s="147">
        <f>+最終需要項目別粗付加価値誘発額!D38/生産者価格評価表!AM$40</f>
        <v>0</v>
      </c>
      <c r="E38" s="147">
        <f>+最終需要項目別粗付加価値誘発額!E38/生産者価格評価表!AN$40</f>
        <v>0</v>
      </c>
      <c r="F38" s="147">
        <f>+最終需要項目別粗付加価値誘発額!F38/生産者価格評価表!AO$40</f>
        <v>0</v>
      </c>
      <c r="G38" s="147">
        <f>+最終需要項目別粗付加価値誘発額!G38/生産者価格評価表!AP$40</f>
        <v>0</v>
      </c>
      <c r="H38" s="147">
        <f>+最終需要項目別粗付加価値誘発額!H38/生産者価格評価表!AQ$40</f>
        <v>0</v>
      </c>
      <c r="I38" s="148">
        <f>+最終需要項目別粗付加価値誘発額!I38/生産者価格評価表!AT$40</f>
        <v>0</v>
      </c>
      <c r="J38" s="148">
        <f>+最終需要項目別粗付加価値誘発額!J38/生産者価格評価表!AU$40</f>
        <v>0</v>
      </c>
    </row>
    <row r="39" spans="1:10" s="125" customFormat="1" ht="12.95" customHeight="1" thickBot="1">
      <c r="A39" s="133" t="s">
        <v>10</v>
      </c>
      <c r="B39" s="168" t="s">
        <v>43</v>
      </c>
      <c r="C39" s="169">
        <f>+最終需要項目別粗付加価値誘発額!C39/生産者価格評価表!AL$40</f>
        <v>1.4105392600094037E-3</v>
      </c>
      <c r="D39" s="147">
        <f>+最終需要項目別粗付加価値誘発額!D39/生産者価格評価表!AM$40</f>
        <v>2.2900509743988911E-3</v>
      </c>
      <c r="E39" s="147">
        <f>+最終需要項目別粗付加価値誘発額!E39/生産者価格評価表!AN$40</f>
        <v>6.3698811634970137E-4</v>
      </c>
      <c r="F39" s="147">
        <f>+最終需要項目別粗付加価値誘発額!F39/生産者価格評価表!AO$40</f>
        <v>1.8070541061017754E-3</v>
      </c>
      <c r="G39" s="147">
        <f>+最終需要項目別粗付加価値誘発額!G39/生産者価格評価表!AP$40</f>
        <v>1.3278330212677075E-3</v>
      </c>
      <c r="H39" s="147">
        <f>+最終需要項目別粗付加価値誘発額!H39/生産者価格評価表!AQ$40</f>
        <v>-5.0000000000000001E-3</v>
      </c>
      <c r="I39" s="148">
        <f>+最終需要項目別粗付加価値誘発額!I39/生産者価格評価表!AT$40</f>
        <v>1.7990570137522723E-3</v>
      </c>
      <c r="J39" s="148">
        <f>+最終需要項目別粗付加価値誘発額!J39/生産者価格評価表!AU$40</f>
        <v>1.7265004965150413E-3</v>
      </c>
    </row>
    <row r="40" spans="1:10" s="125" customFormat="1" ht="12.95" customHeight="1" thickBot="1">
      <c r="A40" s="134"/>
      <c r="B40" s="144" t="s">
        <v>134</v>
      </c>
      <c r="C40" s="152">
        <f>+最終需要項目別粗付加価値誘発額!C40/生産者価格評価表!AL$40</f>
        <v>0.52754168324351691</v>
      </c>
      <c r="D40" s="153">
        <f>+最終需要項目別粗付加価値誘発額!D40/生産者価格評価表!AM$40</f>
        <v>0.50666131925920999</v>
      </c>
      <c r="E40" s="153">
        <f>+最終需要項目別粗付加価値誘発額!E40/生産者価格評価表!AN$40</f>
        <v>0.65643918547055591</v>
      </c>
      <c r="F40" s="153">
        <f>+最終需要項目別粗付加価値誘発額!F40/生産者価格評価表!AO$40</f>
        <v>0.71741367029836178</v>
      </c>
      <c r="G40" s="153">
        <f>+最終需要項目別粗付加価値誘発額!G40/生産者価格評価表!AP$40</f>
        <v>0.51417722840965885</v>
      </c>
      <c r="H40" s="153">
        <f>+最終需要項目別粗付加価値誘発額!H40/生産者価格評価表!AQ$40</f>
        <v>-3.02</v>
      </c>
      <c r="I40" s="154">
        <f>+最終需要項目別粗付加価値誘発額!I40/生産者価格評価表!AT$40</f>
        <v>0.74107597628048472</v>
      </c>
      <c r="J40" s="154">
        <f>+最終需要項目別粗付加価値誘発額!J40/生産者価格評価表!AU$40</f>
        <v>0.62201097165733132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F5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  <c r="B1" s="124"/>
    </row>
    <row r="2" spans="1:10" s="125" customFormat="1" ht="17.25">
      <c r="A2" s="126" t="s">
        <v>174</v>
      </c>
      <c r="B2" s="124"/>
    </row>
    <row r="3" spans="1:10" s="125" customFormat="1" ht="12" thickBot="1">
      <c r="A3" s="124"/>
      <c r="B3" s="124"/>
      <c r="J3" s="127" t="s">
        <v>126</v>
      </c>
    </row>
    <row r="4" spans="1:10" s="124" customFormat="1" ht="12.95" customHeight="1">
      <c r="A4" s="128"/>
      <c r="B4" s="140"/>
      <c r="C4" s="129" t="s">
        <v>175</v>
      </c>
      <c r="D4" s="129" t="s">
        <v>176</v>
      </c>
      <c r="E4" s="129" t="s">
        <v>177</v>
      </c>
      <c r="F4" s="129" t="s">
        <v>178</v>
      </c>
      <c r="G4" s="129" t="s">
        <v>179</v>
      </c>
      <c r="H4" s="129" t="s">
        <v>180</v>
      </c>
      <c r="I4" s="130" t="s">
        <v>181</v>
      </c>
      <c r="J4" s="196" t="s">
        <v>134</v>
      </c>
    </row>
    <row r="5" spans="1:10" s="124" customFormat="1" ht="21.75" thickBot="1">
      <c r="A5" s="145"/>
      <c r="B5" s="146"/>
      <c r="C5" s="137" t="s">
        <v>147</v>
      </c>
      <c r="D5" s="137" t="s">
        <v>45</v>
      </c>
      <c r="E5" s="137" t="s">
        <v>148</v>
      </c>
      <c r="F5" s="138" t="s">
        <v>188</v>
      </c>
      <c r="G5" s="138" t="s">
        <v>187</v>
      </c>
      <c r="H5" s="137" t="s">
        <v>47</v>
      </c>
      <c r="I5" s="139" t="s">
        <v>137</v>
      </c>
      <c r="J5" s="197"/>
    </row>
    <row r="6" spans="1:10" s="125" customFormat="1" ht="12.95" customHeight="1">
      <c r="A6" s="133" t="s">
        <v>0</v>
      </c>
      <c r="B6" s="143" t="s">
        <v>11</v>
      </c>
      <c r="C6" s="156">
        <v>227.16606464843684</v>
      </c>
      <c r="D6" s="156">
        <v>3291.6279957719294</v>
      </c>
      <c r="E6" s="156">
        <v>216.34243630940765</v>
      </c>
      <c r="F6" s="156">
        <v>146.67553223058397</v>
      </c>
      <c r="G6" s="156">
        <v>299.99603944448342</v>
      </c>
      <c r="H6" s="156">
        <v>10.745634375326169</v>
      </c>
      <c r="I6" s="175">
        <v>1571.4220397252489</v>
      </c>
      <c r="J6" s="175">
        <v>5763.9757425054177</v>
      </c>
    </row>
    <row r="7" spans="1:10" s="125" customFormat="1" ht="12.95" customHeight="1">
      <c r="A7" s="133" t="s">
        <v>1</v>
      </c>
      <c r="B7" s="143" t="s">
        <v>12</v>
      </c>
      <c r="C7" s="156">
        <v>0.43850775577147033</v>
      </c>
      <c r="D7" s="156">
        <v>11.416237108508644</v>
      </c>
      <c r="E7" s="156">
        <v>0.3015514136654156</v>
      </c>
      <c r="F7" s="156">
        <v>0.70013014131331475</v>
      </c>
      <c r="G7" s="156">
        <v>0.78738562917290345</v>
      </c>
      <c r="H7" s="156">
        <v>22.982599445812522</v>
      </c>
      <c r="I7" s="175">
        <v>9.3726849187300356</v>
      </c>
      <c r="J7" s="175">
        <v>45.999096412974303</v>
      </c>
    </row>
    <row r="8" spans="1:10" s="125" customFormat="1" ht="12.95" customHeight="1">
      <c r="A8" s="133" t="s">
        <v>2</v>
      </c>
      <c r="B8" s="143" t="s">
        <v>182</v>
      </c>
      <c r="C8" s="156">
        <v>45.361066717732378</v>
      </c>
      <c r="D8" s="156">
        <v>1325.9281798533666</v>
      </c>
      <c r="E8" s="156">
        <v>31.097100167682566</v>
      </c>
      <c r="F8" s="156">
        <v>0.30594386344953239</v>
      </c>
      <c r="G8" s="156">
        <v>0.5312925735038766</v>
      </c>
      <c r="H8" s="156">
        <v>1.550302474769883</v>
      </c>
      <c r="I8" s="175">
        <v>676.22234695799011</v>
      </c>
      <c r="J8" s="175">
        <v>2080.9962326084951</v>
      </c>
    </row>
    <row r="9" spans="1:10" s="125" customFormat="1" ht="12.95" customHeight="1">
      <c r="A9" s="133" t="s">
        <v>3</v>
      </c>
      <c r="B9" s="143" t="s">
        <v>13</v>
      </c>
      <c r="C9" s="156">
        <v>7.9204924060716531</v>
      </c>
      <c r="D9" s="156">
        <v>185.24348422253223</v>
      </c>
      <c r="E9" s="156">
        <v>68.354203258068651</v>
      </c>
      <c r="F9" s="156">
        <v>649.95557855590278</v>
      </c>
      <c r="G9" s="156">
        <v>610.43836490030378</v>
      </c>
      <c r="H9" s="156">
        <v>1.2674485487158513</v>
      </c>
      <c r="I9" s="175">
        <v>309.79563303827558</v>
      </c>
      <c r="J9" s="175">
        <v>1832.9752049298706</v>
      </c>
    </row>
    <row r="10" spans="1:10" s="125" customFormat="1" ht="12.95" customHeight="1">
      <c r="A10" s="133" t="s">
        <v>4</v>
      </c>
      <c r="B10" s="143" t="s">
        <v>14</v>
      </c>
      <c r="C10" s="156">
        <v>3012.6490011485403</v>
      </c>
      <c r="D10" s="156">
        <v>44013.074642727668</v>
      </c>
      <c r="E10" s="156">
        <v>2017.3540612087038</v>
      </c>
      <c r="F10" s="156">
        <v>32.59459296753618</v>
      </c>
      <c r="G10" s="156">
        <v>58.705421768488051</v>
      </c>
      <c r="H10" s="156">
        <v>86.036778850158214</v>
      </c>
      <c r="I10" s="175">
        <v>4488.4606436646791</v>
      </c>
      <c r="J10" s="175">
        <v>53708.875142335768</v>
      </c>
    </row>
    <row r="11" spans="1:10" s="125" customFormat="1" ht="12.95" customHeight="1">
      <c r="A11" s="133" t="s">
        <v>5</v>
      </c>
      <c r="B11" s="143" t="s">
        <v>15</v>
      </c>
      <c r="C11" s="156">
        <v>274.54456815143112</v>
      </c>
      <c r="D11" s="156">
        <v>8589.9523228658454</v>
      </c>
      <c r="E11" s="156">
        <v>823.55468418334237</v>
      </c>
      <c r="F11" s="156">
        <v>396.08765045255598</v>
      </c>
      <c r="G11" s="156">
        <v>805.39869545808415</v>
      </c>
      <c r="H11" s="156">
        <v>-394.04358014704655</v>
      </c>
      <c r="I11" s="175">
        <v>10581.450620577052</v>
      </c>
      <c r="J11" s="175">
        <v>21076.944961541267</v>
      </c>
    </row>
    <row r="12" spans="1:10" s="125" customFormat="1" ht="12.95" customHeight="1">
      <c r="A12" s="133" t="s">
        <v>6</v>
      </c>
      <c r="B12" s="143" t="s">
        <v>16</v>
      </c>
      <c r="C12" s="156">
        <v>384.49065768939005</v>
      </c>
      <c r="D12" s="156">
        <v>3731.386442369926</v>
      </c>
      <c r="E12" s="156">
        <v>1184.7064883576556</v>
      </c>
      <c r="F12" s="156">
        <v>2243.0419422417481</v>
      </c>
      <c r="G12" s="156">
        <v>3036.2830870212956</v>
      </c>
      <c r="H12" s="156">
        <v>35.699788652751124</v>
      </c>
      <c r="I12" s="175">
        <v>8695.4343223814176</v>
      </c>
      <c r="J12" s="175">
        <v>19311.042728714187</v>
      </c>
    </row>
    <row r="13" spans="1:10" s="125" customFormat="1" ht="12.95" customHeight="1">
      <c r="A13" s="133" t="s">
        <v>7</v>
      </c>
      <c r="B13" s="143" t="s">
        <v>17</v>
      </c>
      <c r="C13" s="156">
        <v>550.39650412997071</v>
      </c>
      <c r="D13" s="156">
        <v>7635.2620661114388</v>
      </c>
      <c r="E13" s="156">
        <v>8048.38849616062</v>
      </c>
      <c r="F13" s="156">
        <v>515.14394837410975</v>
      </c>
      <c r="G13" s="156">
        <v>656.20922071266466</v>
      </c>
      <c r="H13" s="156">
        <v>-8.079017837368567E-2</v>
      </c>
      <c r="I13" s="175">
        <v>7162.4653067957597</v>
      </c>
      <c r="J13" s="175">
        <v>24567.784752106189</v>
      </c>
    </row>
    <row r="14" spans="1:10" s="125" customFormat="1" ht="12.95" customHeight="1">
      <c r="A14" s="133" t="s">
        <v>8</v>
      </c>
      <c r="B14" s="143" t="s">
        <v>18</v>
      </c>
      <c r="C14" s="156">
        <v>354.11495669015733</v>
      </c>
      <c r="D14" s="156">
        <v>16069.161820117451</v>
      </c>
      <c r="E14" s="156">
        <v>2109.3578822110076</v>
      </c>
      <c r="F14" s="156">
        <v>1785.7512861513972</v>
      </c>
      <c r="G14" s="156">
        <v>1968.5251832951149</v>
      </c>
      <c r="H14" s="156">
        <v>8.8643448214770597</v>
      </c>
      <c r="I14" s="175">
        <v>4281.3688664147885</v>
      </c>
      <c r="J14" s="175">
        <v>26577.14433970139</v>
      </c>
    </row>
    <row r="15" spans="1:10" s="125" customFormat="1" ht="12.95" customHeight="1">
      <c r="A15" s="133">
        <v>10</v>
      </c>
      <c r="B15" s="143" t="s">
        <v>19</v>
      </c>
      <c r="C15" s="156">
        <v>71.594892573090362</v>
      </c>
      <c r="D15" s="156">
        <v>817.86703337817892</v>
      </c>
      <c r="E15" s="156">
        <v>259.55178568342444</v>
      </c>
      <c r="F15" s="156">
        <v>3201.1179818234132</v>
      </c>
      <c r="G15" s="156">
        <v>3054.8826798212667</v>
      </c>
      <c r="H15" s="156">
        <v>-62.739401992514722</v>
      </c>
      <c r="I15" s="175">
        <v>2987.5342240879395</v>
      </c>
      <c r="J15" s="175">
        <v>10329.809195374797</v>
      </c>
    </row>
    <row r="16" spans="1:10" s="125" customFormat="1" ht="12.95" customHeight="1">
      <c r="A16" s="133">
        <v>11</v>
      </c>
      <c r="B16" s="143" t="s">
        <v>20</v>
      </c>
      <c r="C16" s="156">
        <v>48.663659269249763</v>
      </c>
      <c r="D16" s="156">
        <v>651.44106648799516</v>
      </c>
      <c r="E16" s="156">
        <v>209.80603429779399</v>
      </c>
      <c r="F16" s="156">
        <v>2869.8561630468498</v>
      </c>
      <c r="G16" s="156">
        <v>3071.6980048158298</v>
      </c>
      <c r="H16" s="156">
        <v>-33.265830983041816</v>
      </c>
      <c r="I16" s="175">
        <v>9210.7889868081129</v>
      </c>
      <c r="J16" s="175">
        <v>16028.98808374279</v>
      </c>
    </row>
    <row r="17" spans="1:10" s="125" customFormat="1" ht="12.95" customHeight="1">
      <c r="A17" s="133">
        <v>12</v>
      </c>
      <c r="B17" s="143" t="s">
        <v>21</v>
      </c>
      <c r="C17" s="156">
        <v>46.936586406236202</v>
      </c>
      <c r="D17" s="156">
        <v>493.22431094548261</v>
      </c>
      <c r="E17" s="156">
        <v>180.25502015608754</v>
      </c>
      <c r="F17" s="156">
        <v>874.98998904471534</v>
      </c>
      <c r="G17" s="156">
        <v>1151.1537667286839</v>
      </c>
      <c r="H17" s="156">
        <v>-19.130533530153656</v>
      </c>
      <c r="I17" s="175">
        <v>11699.595933179227</v>
      </c>
      <c r="J17" s="175">
        <v>14427.025072930279</v>
      </c>
    </row>
    <row r="18" spans="1:10" s="125" customFormat="1" ht="12.95" customHeight="1">
      <c r="A18" s="133">
        <v>13</v>
      </c>
      <c r="B18" s="143" t="s">
        <v>22</v>
      </c>
      <c r="C18" s="156">
        <v>12.386029945970481</v>
      </c>
      <c r="D18" s="156">
        <v>150.54953248096186</v>
      </c>
      <c r="E18" s="156">
        <v>45.914113714512155</v>
      </c>
      <c r="F18" s="156">
        <v>477.67078193380473</v>
      </c>
      <c r="G18" s="156">
        <v>522.42401541880429</v>
      </c>
      <c r="H18" s="156">
        <v>-8.0130762421519339</v>
      </c>
      <c r="I18" s="175">
        <v>588.05973160739973</v>
      </c>
      <c r="J18" s="175">
        <v>1788.9911288593012</v>
      </c>
    </row>
    <row r="19" spans="1:10" s="125" customFormat="1" ht="12.95" customHeight="1">
      <c r="A19" s="133">
        <v>14</v>
      </c>
      <c r="B19" s="143" t="s">
        <v>23</v>
      </c>
      <c r="C19" s="156">
        <v>34.33495438879001</v>
      </c>
      <c r="D19" s="156">
        <v>632.5440631320904</v>
      </c>
      <c r="E19" s="156">
        <v>247.98360986353109</v>
      </c>
      <c r="F19" s="156">
        <v>1603.7914287512388</v>
      </c>
      <c r="G19" s="156">
        <v>18305.494811859455</v>
      </c>
      <c r="H19" s="156">
        <v>-608.43616882088793</v>
      </c>
      <c r="I19" s="175">
        <v>6717.4457295544807</v>
      </c>
      <c r="J19" s="175">
        <v>26933.158428728701</v>
      </c>
    </row>
    <row r="20" spans="1:10" s="125" customFormat="1" ht="12.95" customHeight="1">
      <c r="A20" s="133">
        <v>15</v>
      </c>
      <c r="B20" s="143" t="s">
        <v>24</v>
      </c>
      <c r="C20" s="156">
        <v>1309.2199380840104</v>
      </c>
      <c r="D20" s="156">
        <v>5982.783839374797</v>
      </c>
      <c r="E20" s="156">
        <v>521.9003680030969</v>
      </c>
      <c r="F20" s="156">
        <v>4386.7510391540518</v>
      </c>
      <c r="G20" s="156">
        <v>14177.46634955738</v>
      </c>
      <c r="H20" s="156">
        <v>155.6918207066</v>
      </c>
      <c r="I20" s="175">
        <v>73794.226772768146</v>
      </c>
      <c r="J20" s="175">
        <v>100328.04012764808</v>
      </c>
    </row>
    <row r="21" spans="1:10" s="125" customFormat="1" ht="12.95" customHeight="1">
      <c r="A21" s="133">
        <v>16</v>
      </c>
      <c r="B21" s="143" t="s">
        <v>25</v>
      </c>
      <c r="C21" s="156">
        <v>29.784232565565301</v>
      </c>
      <c r="D21" s="156">
        <v>7122.7415360215264</v>
      </c>
      <c r="E21" s="156">
        <v>1196.8137833645974</v>
      </c>
      <c r="F21" s="156">
        <v>445.19019273676196</v>
      </c>
      <c r="G21" s="156">
        <v>7615.3634637860368</v>
      </c>
      <c r="H21" s="156">
        <v>-96.618551279913603</v>
      </c>
      <c r="I21" s="175">
        <v>1960.6778145257908</v>
      </c>
      <c r="J21" s="175">
        <v>18273.952471720368</v>
      </c>
    </row>
    <row r="22" spans="1:10" s="125" customFormat="1" ht="12.95" customHeight="1">
      <c r="A22" s="133">
        <v>17</v>
      </c>
      <c r="B22" s="143" t="s">
        <v>26</v>
      </c>
      <c r="C22" s="156">
        <v>37.155463213964808</v>
      </c>
      <c r="D22" s="156">
        <v>1760.4394468423986</v>
      </c>
      <c r="E22" s="156">
        <v>495.33176233243489</v>
      </c>
      <c r="F22" s="156">
        <v>637.39788646937791</v>
      </c>
      <c r="G22" s="156">
        <v>1857.8267833220125</v>
      </c>
      <c r="H22" s="156">
        <v>-54.319403200302439</v>
      </c>
      <c r="I22" s="175">
        <v>300.0901722852509</v>
      </c>
      <c r="J22" s="175">
        <v>5033.9221112651376</v>
      </c>
    </row>
    <row r="23" spans="1:10" s="125" customFormat="1" ht="12.95" customHeight="1">
      <c r="A23" s="133">
        <v>18</v>
      </c>
      <c r="B23" s="143" t="s">
        <v>27</v>
      </c>
      <c r="C23" s="156">
        <v>869.89216095483198</v>
      </c>
      <c r="D23" s="156">
        <v>10288.303063588663</v>
      </c>
      <c r="E23" s="156">
        <v>4162.7660365363527</v>
      </c>
      <c r="F23" s="156">
        <v>1999.1494808075913</v>
      </c>
      <c r="G23" s="156">
        <v>3152.3874486917653</v>
      </c>
      <c r="H23" s="156">
        <v>-34.255285418583966</v>
      </c>
      <c r="I23" s="175">
        <v>11465.693473335812</v>
      </c>
      <c r="J23" s="175">
        <v>31903.93637849643</v>
      </c>
    </row>
    <row r="24" spans="1:10" s="125" customFormat="1" ht="12.95" customHeight="1">
      <c r="A24" s="133">
        <v>19</v>
      </c>
      <c r="B24" s="143" t="s">
        <v>28</v>
      </c>
      <c r="C24" s="156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75">
        <v>0</v>
      </c>
      <c r="J24" s="175">
        <v>0</v>
      </c>
    </row>
    <row r="25" spans="1:10" s="125" customFormat="1" ht="12.95" customHeight="1">
      <c r="A25" s="133">
        <v>20</v>
      </c>
      <c r="B25" s="143" t="s">
        <v>29</v>
      </c>
      <c r="C25" s="156">
        <v>358.12881186611492</v>
      </c>
      <c r="D25" s="156">
        <v>6649.1274733556465</v>
      </c>
      <c r="E25" s="156">
        <v>3175.1630432092284</v>
      </c>
      <c r="F25" s="156">
        <v>484.99404337950995</v>
      </c>
      <c r="G25" s="156">
        <v>728.59385498162817</v>
      </c>
      <c r="H25" s="156">
        <v>3.4634329185723143</v>
      </c>
      <c r="I25" s="175">
        <v>5575.9021118179544</v>
      </c>
      <c r="J25" s="175">
        <v>16975.372771528651</v>
      </c>
    </row>
    <row r="26" spans="1:10" s="125" customFormat="1" ht="12.95" customHeight="1">
      <c r="A26" s="133">
        <v>21</v>
      </c>
      <c r="B26" s="143" t="s">
        <v>30</v>
      </c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75">
        <v>0</v>
      </c>
      <c r="J26" s="175">
        <v>0</v>
      </c>
    </row>
    <row r="27" spans="1:10" s="125" customFormat="1" ht="12.95" customHeight="1">
      <c r="A27" s="133">
        <v>22</v>
      </c>
      <c r="B27" s="143" t="s">
        <v>31</v>
      </c>
      <c r="C27" s="156">
        <v>320.7698824086014</v>
      </c>
      <c r="D27" s="156">
        <v>6178.2152575958489</v>
      </c>
      <c r="E27" s="156">
        <v>469.45115086951603</v>
      </c>
      <c r="F27" s="156">
        <v>481.02391455733311</v>
      </c>
      <c r="G27" s="156">
        <v>1502.2080858362724</v>
      </c>
      <c r="H27" s="156">
        <v>10.618932671871855</v>
      </c>
      <c r="I27" s="175">
        <v>1536.724415452107</v>
      </c>
      <c r="J27" s="175">
        <v>10499.01163939155</v>
      </c>
    </row>
    <row r="28" spans="1:10" s="125" customFormat="1" ht="12.95" customHeight="1">
      <c r="A28" s="133">
        <v>23</v>
      </c>
      <c r="B28" s="143" t="s">
        <v>32</v>
      </c>
      <c r="C28" s="156">
        <v>34.673176220228235</v>
      </c>
      <c r="D28" s="156">
        <v>1858.839117303801</v>
      </c>
      <c r="E28" s="156">
        <v>120.90278680240907</v>
      </c>
      <c r="F28" s="156">
        <v>88.498804180007014</v>
      </c>
      <c r="G28" s="156">
        <v>128.95066002583516</v>
      </c>
      <c r="H28" s="156">
        <v>0.40877038647265385</v>
      </c>
      <c r="I28" s="175">
        <v>410.7157644873285</v>
      </c>
      <c r="J28" s="175">
        <v>2642.9890794060816</v>
      </c>
    </row>
    <row r="29" spans="1:10" s="125" customFormat="1" ht="12.95" customHeight="1">
      <c r="A29" s="133">
        <v>24</v>
      </c>
      <c r="B29" s="143" t="s">
        <v>33</v>
      </c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75">
        <v>0</v>
      </c>
      <c r="J29" s="175">
        <v>0</v>
      </c>
    </row>
    <row r="30" spans="1:10" s="125" customFormat="1" ht="12.95" customHeight="1">
      <c r="A30" s="133">
        <v>25</v>
      </c>
      <c r="B30" s="143" t="s">
        <v>34</v>
      </c>
      <c r="C30" s="156">
        <v>511.49418719920976</v>
      </c>
      <c r="D30" s="156">
        <v>7241.2354045073307</v>
      </c>
      <c r="E30" s="156">
        <v>1894.2910931442243</v>
      </c>
      <c r="F30" s="156">
        <v>1600.5304011875646</v>
      </c>
      <c r="G30" s="156">
        <v>2024.7389914824439</v>
      </c>
      <c r="H30" s="156">
        <v>13.709362543285296</v>
      </c>
      <c r="I30" s="175">
        <v>3785.9692142197732</v>
      </c>
      <c r="J30" s="175">
        <v>17071.968654283832</v>
      </c>
    </row>
    <row r="31" spans="1:10" s="125" customFormat="1" ht="12.95" customHeight="1">
      <c r="A31" s="133">
        <v>26</v>
      </c>
      <c r="B31" s="143" t="s">
        <v>35</v>
      </c>
      <c r="C31" s="156">
        <v>217.13037599422711</v>
      </c>
      <c r="D31" s="156">
        <v>4960.8529374866248</v>
      </c>
      <c r="E31" s="156">
        <v>695.223999271352</v>
      </c>
      <c r="F31" s="156">
        <v>335.26156720458465</v>
      </c>
      <c r="G31" s="156">
        <v>502.64966728525189</v>
      </c>
      <c r="H31" s="156">
        <v>1.0006780779288695</v>
      </c>
      <c r="I31" s="175">
        <v>1192.9239383937258</v>
      </c>
      <c r="J31" s="175">
        <v>7905.0431637136953</v>
      </c>
    </row>
    <row r="32" spans="1:10" s="125" customFormat="1" ht="12.95" customHeight="1">
      <c r="A32" s="133">
        <v>27</v>
      </c>
      <c r="B32" s="143" t="s">
        <v>36</v>
      </c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75">
        <v>0</v>
      </c>
      <c r="J32" s="175">
        <v>0</v>
      </c>
    </row>
    <row r="33" spans="1:10" s="125" customFormat="1" ht="12.95" customHeight="1">
      <c r="A33" s="133">
        <v>28</v>
      </c>
      <c r="B33" s="143" t="s">
        <v>37</v>
      </c>
      <c r="C33" s="156">
        <v>3.3406676473459282</v>
      </c>
      <c r="D33" s="156">
        <v>552.03427915905945</v>
      </c>
      <c r="E33" s="156">
        <v>3146.9672164079093</v>
      </c>
      <c r="F33" s="156">
        <v>15.56378185644847</v>
      </c>
      <c r="G33" s="156">
        <v>31.124822285170957</v>
      </c>
      <c r="H33" s="156">
        <v>0.12466753571801499</v>
      </c>
      <c r="I33" s="175">
        <v>671.84131000923821</v>
      </c>
      <c r="J33" s="175">
        <v>4420.99674490089</v>
      </c>
    </row>
    <row r="34" spans="1:10" s="125" customFormat="1" ht="12.95" customHeight="1">
      <c r="A34" s="133">
        <v>29</v>
      </c>
      <c r="B34" s="143" t="s">
        <v>38</v>
      </c>
      <c r="C34" s="156">
        <v>0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75">
        <v>0</v>
      </c>
      <c r="J34" s="175">
        <v>0</v>
      </c>
    </row>
    <row r="35" spans="1:10" s="125" customFormat="1" ht="12.95" customHeight="1">
      <c r="A35" s="133">
        <v>30</v>
      </c>
      <c r="B35" s="143" t="s">
        <v>39</v>
      </c>
      <c r="C35" s="156">
        <v>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75">
        <v>0</v>
      </c>
      <c r="J35" s="175">
        <v>0</v>
      </c>
    </row>
    <row r="36" spans="1:10" s="125" customFormat="1" ht="12.95" customHeight="1">
      <c r="A36" s="133">
        <v>31</v>
      </c>
      <c r="B36" s="143" t="s">
        <v>40</v>
      </c>
      <c r="C36" s="156">
        <v>448.78433477169511</v>
      </c>
      <c r="D36" s="156">
        <v>10111.157233621114</v>
      </c>
      <c r="E36" s="156">
        <v>4979.0857553352698</v>
      </c>
      <c r="F36" s="156">
        <v>2731.2877672822169</v>
      </c>
      <c r="G36" s="156">
        <v>5619.4063580296606</v>
      </c>
      <c r="H36" s="156">
        <v>5.0126610526540958</v>
      </c>
      <c r="I36" s="175">
        <v>7315.2443770223808</v>
      </c>
      <c r="J36" s="175">
        <v>31209.97848711499</v>
      </c>
    </row>
    <row r="37" spans="1:10" s="125" customFormat="1" ht="12.95" customHeight="1">
      <c r="A37" s="133">
        <v>32</v>
      </c>
      <c r="B37" s="143" t="s">
        <v>41</v>
      </c>
      <c r="C37" s="156">
        <v>3444.7260161581589</v>
      </c>
      <c r="D37" s="156">
        <v>9841.7605358051369</v>
      </c>
      <c r="E37" s="156">
        <v>278.66018911531529</v>
      </c>
      <c r="F37" s="156">
        <v>30.848667892069763</v>
      </c>
      <c r="G37" s="156">
        <v>48.631847703535882</v>
      </c>
      <c r="H37" s="156">
        <v>0.10676648041985491</v>
      </c>
      <c r="I37" s="175">
        <v>225.25197998192093</v>
      </c>
      <c r="J37" s="175">
        <v>13869.986003136555</v>
      </c>
    </row>
    <row r="38" spans="1:10" s="125" customFormat="1" ht="12.95" customHeight="1">
      <c r="A38" s="133" t="s">
        <v>9</v>
      </c>
      <c r="B38" s="143" t="s">
        <v>42</v>
      </c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75">
        <v>0</v>
      </c>
      <c r="J38" s="175">
        <v>0</v>
      </c>
    </row>
    <row r="39" spans="1:10" s="125" customFormat="1" ht="12.95" customHeight="1" thickBot="1">
      <c r="A39" s="149" t="s">
        <v>10</v>
      </c>
      <c r="B39" s="150" t="s">
        <v>43</v>
      </c>
      <c r="C39" s="176">
        <v>6.3493947233605672</v>
      </c>
      <c r="D39" s="176">
        <v>157.86968869201212</v>
      </c>
      <c r="E39" s="176">
        <v>20.401995533762751</v>
      </c>
      <c r="F39" s="176">
        <v>22.478405662953914</v>
      </c>
      <c r="G39" s="176">
        <v>29.097694343405333</v>
      </c>
      <c r="H39" s="176">
        <v>0.12642941833320837</v>
      </c>
      <c r="I39" s="177">
        <v>92.671285241175099</v>
      </c>
      <c r="J39" s="177">
        <v>328.99489361500298</v>
      </c>
    </row>
    <row r="40" spans="1:10" s="125" customFormat="1" ht="12.95" customHeight="1" thickBot="1">
      <c r="A40" s="151"/>
      <c r="B40" s="150" t="s">
        <v>134</v>
      </c>
      <c r="C40" s="176">
        <f>SUM(C6:C39)</f>
        <v>12662.446583728151</v>
      </c>
      <c r="D40" s="176">
        <f t="shared" ref="D40:I40" si="0">SUM(D6:D39)</f>
        <v>160304.03901092737</v>
      </c>
      <c r="E40" s="176">
        <f t="shared" si="0"/>
        <v>36599.926646910979</v>
      </c>
      <c r="F40" s="176">
        <f t="shared" si="0"/>
        <v>28056.658901949089</v>
      </c>
      <c r="G40" s="176">
        <f t="shared" si="0"/>
        <v>70960.973996777553</v>
      </c>
      <c r="H40" s="176">
        <f t="shared" si="0"/>
        <v>-953.4922028321032</v>
      </c>
      <c r="I40" s="176">
        <f t="shared" si="0"/>
        <v>177307.34969925173</v>
      </c>
      <c r="J40" s="174">
        <f>SUM(J6:J39)</f>
        <v>484937.90263671271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6" customWidth="1"/>
    <col min="2" max="2" width="21.625" style="136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</row>
    <row r="2" spans="1:10" s="125" customFormat="1" ht="17.25">
      <c r="A2" s="126" t="s">
        <v>183</v>
      </c>
    </row>
    <row r="3" spans="1:10" s="125" customFormat="1" ht="12" thickBot="1">
      <c r="A3" s="124"/>
      <c r="B3" s="124"/>
    </row>
    <row r="4" spans="1:10" s="124" customFormat="1" ht="12.95" customHeight="1">
      <c r="A4" s="128"/>
      <c r="B4" s="157"/>
      <c r="C4" s="158" t="s">
        <v>140</v>
      </c>
      <c r="D4" s="129" t="s">
        <v>141</v>
      </c>
      <c r="E4" s="129" t="s">
        <v>142</v>
      </c>
      <c r="F4" s="129" t="s">
        <v>143</v>
      </c>
      <c r="G4" s="129" t="s">
        <v>144</v>
      </c>
      <c r="H4" s="129" t="s">
        <v>145</v>
      </c>
      <c r="I4" s="130" t="s">
        <v>146</v>
      </c>
      <c r="J4" s="196" t="s">
        <v>134</v>
      </c>
    </row>
    <row r="5" spans="1:10" s="124" customFormat="1" ht="21.75" thickBot="1">
      <c r="A5" s="131"/>
      <c r="B5" s="159"/>
      <c r="C5" s="160" t="s">
        <v>147</v>
      </c>
      <c r="D5" s="161" t="s">
        <v>45</v>
      </c>
      <c r="E5" s="161" t="s">
        <v>148</v>
      </c>
      <c r="F5" s="162" t="s">
        <v>186</v>
      </c>
      <c r="G5" s="162" t="s">
        <v>187</v>
      </c>
      <c r="H5" s="161" t="s">
        <v>47</v>
      </c>
      <c r="I5" s="163" t="s">
        <v>137</v>
      </c>
      <c r="J5" s="197"/>
    </row>
    <row r="6" spans="1:10" s="125" customFormat="1" ht="12.95" customHeight="1">
      <c r="A6" s="132" t="s">
        <v>0</v>
      </c>
      <c r="B6" s="164" t="s">
        <v>11</v>
      </c>
      <c r="C6" s="182">
        <f>最終需要項目別移輸入誘発額!C6/最終需要項目別移輸入誘発額!$J6</f>
        <v>3.9411349873185786E-2</v>
      </c>
      <c r="D6" s="183">
        <f>最終需要項目別移輸入誘発額!D6/最終需要項目別移輸入誘発額!$J6</f>
        <v>0.57106902298328599</v>
      </c>
      <c r="E6" s="183">
        <f>最終需要項目別移輸入誘発額!E6/最終需要項目別移輸入誘発額!$J6</f>
        <v>3.7533543854813389E-2</v>
      </c>
      <c r="F6" s="183">
        <f>最終需要項目別移輸入誘発額!F6/最終需要項目別移輸入誘発額!$J6</f>
        <v>2.5446937805263692E-2</v>
      </c>
      <c r="G6" s="183">
        <f>最終需要項目別移輸入誘発額!G6/最終需要項目別移輸入誘発額!$J6</f>
        <v>5.2046721368415171E-2</v>
      </c>
      <c r="H6" s="183">
        <f>最終需要項目別移輸入誘発額!H6/最終需要項目別移輸入誘発額!$J6</f>
        <v>1.864274739410229E-3</v>
      </c>
      <c r="I6" s="184">
        <f>最終需要項目別移輸入誘発額!I6/最終需要項目別移輸入誘発額!$J6</f>
        <v>0.27262814937562552</v>
      </c>
      <c r="J6" s="178">
        <v>1</v>
      </c>
    </row>
    <row r="7" spans="1:10" s="125" customFormat="1" ht="12.95" customHeight="1">
      <c r="A7" s="133" t="s">
        <v>1</v>
      </c>
      <c r="B7" s="168" t="s">
        <v>12</v>
      </c>
      <c r="C7" s="185">
        <f>最終需要項目別移輸入誘発額!C7/最終需要項目別移輸入誘発額!$J7</f>
        <v>9.532964557273059E-3</v>
      </c>
      <c r="D7" s="180">
        <f>最終需要項目別移輸入誘発額!D7/最終需要項目別移輸入誘発額!$J7</f>
        <v>0.24818394270215774</v>
      </c>
      <c r="E7" s="180">
        <f>最終需要項目別移輸入誘発額!E7/最終需要項目別移輸入誘発額!$J7</f>
        <v>6.5555942872904203E-3</v>
      </c>
      <c r="F7" s="180">
        <f>最終需要項目別移輸入誘発額!F7/最終需要項目別移輸入誘発額!$J7</f>
        <v>1.5220519442982777E-2</v>
      </c>
      <c r="G7" s="180">
        <f>最終需要項目別移輸入誘発額!G7/最終需要項目別移輸入誘発額!$J7</f>
        <v>1.7117415135807251E-2</v>
      </c>
      <c r="H7" s="180">
        <f>最終需要項目別移輸入誘発額!H7/最終需要項目別移輸入誘発額!$J7</f>
        <v>0.49963154144328259</v>
      </c>
      <c r="I7" s="186">
        <f>最終需要項目別移輸入誘発額!I7/最終需要項目別移輸入誘発額!$J7</f>
        <v>0.20375802243120622</v>
      </c>
      <c r="J7" s="109">
        <v>1</v>
      </c>
    </row>
    <row r="8" spans="1:10" s="125" customFormat="1" ht="12.95" customHeight="1">
      <c r="A8" s="133" t="s">
        <v>2</v>
      </c>
      <c r="B8" s="168" t="s">
        <v>149</v>
      </c>
      <c r="C8" s="185">
        <f>最終需要項目別移輸入誘発額!C8/最終需要項目別移輸入誘発額!$J8</f>
        <v>2.1797764939186368E-2</v>
      </c>
      <c r="D8" s="180">
        <f>最終需要項目別移輸入誘発額!D8/最終需要項目別移輸入誘発額!$J8</f>
        <v>0.63716029807095664</v>
      </c>
      <c r="E8" s="180">
        <f>最終需要項目別移輸入誘発額!E8/最終需要項目別移輸入誘発額!$J8</f>
        <v>1.4943371679583895E-2</v>
      </c>
      <c r="F8" s="180">
        <f>最終需要項目別移輸入誘発額!F8/最終需要項目別移輸入誘発額!$J8</f>
        <v>1.4701798045354303E-4</v>
      </c>
      <c r="G8" s="180">
        <f>最終需要項目別移輸入誘発額!G8/最終需要項目別移輸入誘発額!$J8</f>
        <v>2.5530684062695776E-4</v>
      </c>
      <c r="H8" s="180">
        <f>最終需要項目別移輸入誘発額!H8/最終需要項目別移輸入誘発額!$J8</f>
        <v>7.4498091369757258E-4</v>
      </c>
      <c r="I8" s="186">
        <f>最終需要項目別移輸入誘発額!I8/最終需要項目別移輸入誘発額!$J8</f>
        <v>0.32495125957549492</v>
      </c>
      <c r="J8" s="109">
        <v>1</v>
      </c>
    </row>
    <row r="9" spans="1:10" s="125" customFormat="1" ht="12.95" customHeight="1">
      <c r="A9" s="133" t="s">
        <v>3</v>
      </c>
      <c r="B9" s="168" t="s">
        <v>13</v>
      </c>
      <c r="C9" s="185">
        <f>最終需要項目別移輸入誘発額!C9/最終需要項目別移輸入誘発額!$J9</f>
        <v>4.3211126832316806E-3</v>
      </c>
      <c r="D9" s="180">
        <f>最終需要項目別移輸入誘発額!D9/最終需要項目別移輸入誘発額!$J9</f>
        <v>0.10106164214568282</v>
      </c>
      <c r="E9" s="180">
        <f>最終需要項目別移輸入誘発額!E9/最終需要項目別移輸入誘発額!$J9</f>
        <v>3.7291395472359309E-2</v>
      </c>
      <c r="F9" s="180">
        <f>最終需要項目別移輸入誘発額!F9/最終需要項目別移輸入誘発額!$J9</f>
        <v>0.35459049135406606</v>
      </c>
      <c r="G9" s="180">
        <f>最終需要項目別移輸入誘発額!G9/最終需要項目別移輸入誘発額!$J9</f>
        <v>0.33303143613645286</v>
      </c>
      <c r="H9" s="180">
        <f>最終需要項目別移輸入誘発額!H9/最終需要項目別移輸入誘発額!$J9</f>
        <v>6.9147064581506095E-4</v>
      </c>
      <c r="I9" s="186">
        <f>最終需要項目別移輸入誘発額!I9/最終需要項目別移輸入誘発額!$J9</f>
        <v>0.16901245156239214</v>
      </c>
      <c r="J9" s="109">
        <v>1</v>
      </c>
    </row>
    <row r="10" spans="1:10" s="125" customFormat="1" ht="12.95" customHeight="1">
      <c r="A10" s="133" t="s">
        <v>4</v>
      </c>
      <c r="B10" s="168" t="s">
        <v>14</v>
      </c>
      <c r="C10" s="185">
        <f>最終需要項目別移輸入誘発額!C10/最終需要項目別移輸入誘発額!$J10</f>
        <v>5.6092200649606121E-2</v>
      </c>
      <c r="D10" s="180">
        <f>最終需要項目別移輸入誘発額!D10/最終需要項目別移輸入誘発額!$J10</f>
        <v>0.81947489173971866</v>
      </c>
      <c r="E10" s="180">
        <f>最終需要項目別移輸入誘発額!E10/最終需要項目別移輸入誘発額!$J10</f>
        <v>3.7560906942520081E-2</v>
      </c>
      <c r="F10" s="180">
        <f>最終需要項目別移輸入誘発額!F10/最終需要項目別移輸入誘発額!$J10</f>
        <v>6.0687536056482484E-4</v>
      </c>
      <c r="G10" s="180">
        <f>最終需要項目別移輸入誘発額!G10/最終需要項目別移輸入誘発額!$J10</f>
        <v>1.0930301856613225E-3</v>
      </c>
      <c r="H10" s="180">
        <f>最終需要項目別移輸入誘発額!H10/最終需要項目別移輸入誘発額!$J10</f>
        <v>1.6019099007780211E-3</v>
      </c>
      <c r="I10" s="186">
        <f>最終需要項目別移輸入誘発額!I10/最終需要項目別移輸入誘発額!$J10</f>
        <v>8.3570185221151116E-2</v>
      </c>
      <c r="J10" s="109">
        <v>1</v>
      </c>
    </row>
    <row r="11" spans="1:10" s="125" customFormat="1" ht="12.95" customHeight="1">
      <c r="A11" s="133" t="s">
        <v>5</v>
      </c>
      <c r="B11" s="168" t="s">
        <v>15</v>
      </c>
      <c r="C11" s="185">
        <f>最終需要項目別移輸入誘発額!C11/最終需要項目別移輸入誘発額!$J11</f>
        <v>1.3025823650077741E-2</v>
      </c>
      <c r="D11" s="180">
        <f>最終需要項目別移輸入誘発額!D11/最終需要項目別移輸入誘発額!$J11</f>
        <v>0.40755205930175276</v>
      </c>
      <c r="E11" s="180">
        <f>最終需要項目別移輸入誘発額!E11/最終需要項目別移輸入誘発額!$J11</f>
        <v>3.9073721817183098E-2</v>
      </c>
      <c r="F11" s="180">
        <f>最終需要項目別移輸入誘発額!F11/最終需要項目別移輸入誘発額!$J11</f>
        <v>1.8792460253385403E-2</v>
      </c>
      <c r="G11" s="180">
        <f>最終需要項目別移輸入誘発額!G11/最終需要項目別移輸入誘発額!$J11</f>
        <v>3.8212307188147103E-2</v>
      </c>
      <c r="H11" s="180">
        <f>最終需要項目別移輸入誘発額!H11/最終需要項目別移輸入誘発額!$J11</f>
        <v>-1.8695478916230555E-2</v>
      </c>
      <c r="I11" s="186">
        <f>最終需要項目別移輸入誘発額!I11/最終需要項目別移輸入誘発額!$J11</f>
        <v>0.5020391067056843</v>
      </c>
      <c r="J11" s="109">
        <v>1</v>
      </c>
    </row>
    <row r="12" spans="1:10" s="125" customFormat="1" ht="12.95" customHeight="1">
      <c r="A12" s="133" t="s">
        <v>6</v>
      </c>
      <c r="B12" s="168" t="s">
        <v>16</v>
      </c>
      <c r="C12" s="185">
        <f>最終需要項目別移輸入誘発額!C12/最終需要項目別移輸入誘発額!$J12</f>
        <v>1.9910403756586328E-2</v>
      </c>
      <c r="D12" s="180">
        <f>最終需要項目別移輸入誘発額!D12/最終需要項目別移輸入誘発額!$J12</f>
        <v>0.19322552877072827</v>
      </c>
      <c r="E12" s="180">
        <f>最終需要項目別移輸入誘発額!E12/最終需要項目別移輸入誘発額!$J12</f>
        <v>6.1348654497878512E-2</v>
      </c>
      <c r="F12" s="180">
        <f>最終需要項目別移輸入誘発額!F12/最終需要項目別移輸入誘発額!$J12</f>
        <v>0.11615333121843802</v>
      </c>
      <c r="G12" s="180">
        <f>最終需要項目別移輸入誘発額!G12/最終需要項目別移輸入誘発額!$J12</f>
        <v>0.157230405922439</v>
      </c>
      <c r="H12" s="180">
        <f>最終需要項目別移輸入誘発額!H12/最終需要項目別移輸入誘発額!$J12</f>
        <v>1.8486722417981089E-3</v>
      </c>
      <c r="I12" s="186">
        <f>最終需要項目別移輸入誘発額!I12/最終需要項目別移輸入誘発額!$J12</f>
        <v>0.45028300359213164</v>
      </c>
      <c r="J12" s="109">
        <v>1</v>
      </c>
    </row>
    <row r="13" spans="1:10" s="125" customFormat="1" ht="12.95" customHeight="1">
      <c r="A13" s="133" t="s">
        <v>7</v>
      </c>
      <c r="B13" s="168" t="s">
        <v>17</v>
      </c>
      <c r="C13" s="185">
        <f>最終需要項目別移輸入誘発額!C13/最終需要項目別移輸入誘発額!$J13</f>
        <v>2.2403180005180785E-2</v>
      </c>
      <c r="D13" s="180">
        <f>最終需要項目別移輸入誘発額!D13/最終需要項目別移輸入誘発額!$J13</f>
        <v>0.31078349729748711</v>
      </c>
      <c r="E13" s="180">
        <f>最終需要項目別移輸入誘発額!E13/最終需要項目別移輸入誘発額!$J13</f>
        <v>0.32759927593677873</v>
      </c>
      <c r="F13" s="180">
        <f>最終需要項目別移輸入誘発額!F13/最終需要項目別移輸入誘発額!$J13</f>
        <v>2.0968270178691899E-2</v>
      </c>
      <c r="G13" s="180">
        <f>最終需要項目別移輸入誘発額!G13/最終需要項目別移輸入誘発額!$J13</f>
        <v>2.6710150196037029E-2</v>
      </c>
      <c r="H13" s="180">
        <f>最終需要項目別移輸入誘発額!H13/最終需要項目別移輸入誘発額!$J13</f>
        <v>-3.2884600377638667E-6</v>
      </c>
      <c r="I13" s="186">
        <f>最終需要項目別移輸入誘発額!I13/最終需要項目別移輸入誘発額!$J13</f>
        <v>0.29153891484586225</v>
      </c>
      <c r="J13" s="109">
        <v>1</v>
      </c>
    </row>
    <row r="14" spans="1:10" s="125" customFormat="1" ht="12.95" customHeight="1">
      <c r="A14" s="133" t="s">
        <v>8</v>
      </c>
      <c r="B14" s="168" t="s">
        <v>18</v>
      </c>
      <c r="C14" s="185">
        <f>最終需要項目別移輸入誘発額!C14/最終需要項目別移輸入誘発額!$J14</f>
        <v>1.3324040843664847E-2</v>
      </c>
      <c r="D14" s="180">
        <f>最終需要項目別移輸入誘発額!D14/最終需要項目別移輸入誘発額!$J14</f>
        <v>0.60462334157221942</v>
      </c>
      <c r="E14" s="180">
        <f>最終需要項目別移輸入誘発額!E14/最終需要項目別移輸入誘発額!$J14</f>
        <v>7.9367363748708425E-2</v>
      </c>
      <c r="F14" s="180">
        <f>最終需要項目別移輸入誘発額!F14/最終需要項目別移輸入誘発額!$J14</f>
        <v>6.7191240086836995E-2</v>
      </c>
      <c r="G14" s="180">
        <f>最終需要項目別移輸入誘発額!G14/最終需要項目別移輸入誘発額!$J14</f>
        <v>7.4068348282042423E-2</v>
      </c>
      <c r="H14" s="180">
        <f>最終需要項目別移輸入誘発額!H14/最終需要項目別移輸入誘発額!$J14</f>
        <v>3.3353262894521556E-4</v>
      </c>
      <c r="I14" s="186">
        <f>最終需要項目別移輸入誘発額!I14/最終需要項目別移輸入誘発額!$J14</f>
        <v>0.16109213283758281</v>
      </c>
      <c r="J14" s="109">
        <v>1</v>
      </c>
    </row>
    <row r="15" spans="1:10" s="125" customFormat="1" ht="12.95" customHeight="1">
      <c r="A15" s="133">
        <v>10</v>
      </c>
      <c r="B15" s="168" t="s">
        <v>19</v>
      </c>
      <c r="C15" s="185">
        <f>最終需要項目別移輸入誘発額!C15/最終需要項目別移輸入誘発額!$J15</f>
        <v>6.9309017445498599E-3</v>
      </c>
      <c r="D15" s="180">
        <f>最終需要項目別移輸入誘発額!D15/最終需要項目別移輸入誘発額!$J15</f>
        <v>7.9175425016018819E-2</v>
      </c>
      <c r="E15" s="180">
        <f>最終需要項目別移輸入誘発額!E15/最終需要項目別移輸入誘発額!$J15</f>
        <v>2.5126484020599291E-2</v>
      </c>
      <c r="F15" s="180">
        <f>最終需要項目別移輸入誘発額!F15/最終需要項目別移輸入誘発額!$J15</f>
        <v>0.30989129821068945</v>
      </c>
      <c r="G15" s="180">
        <f>最終需要項目別移輸入誘発額!G15/最終需要項目別移輸入誘発額!$J15</f>
        <v>0.29573466673412513</v>
      </c>
      <c r="H15" s="180">
        <f>最終需要項目別移輸入誘発額!H15/最終需要項目別移輸入誘発額!$J15</f>
        <v>-6.0736264151526123E-3</v>
      </c>
      <c r="I15" s="186">
        <f>最終需要項目別移輸入誘発額!I15/最終需要項目別移輸入誘発額!$J15</f>
        <v>0.28921485068917024</v>
      </c>
      <c r="J15" s="109">
        <v>1</v>
      </c>
    </row>
    <row r="16" spans="1:10" s="125" customFormat="1" ht="12.95" customHeight="1">
      <c r="A16" s="133">
        <v>11</v>
      </c>
      <c r="B16" s="168" t="s">
        <v>20</v>
      </c>
      <c r="C16" s="185">
        <f>最終需要項目別移輸入誘発額!C16/最終需要項目別移輸入誘発額!$J16</f>
        <v>3.0359782548348324E-3</v>
      </c>
      <c r="D16" s="180">
        <f>最終需要項目別移輸入誘発額!D16/最終需要項目別移輸入誘発額!$J16</f>
        <v>4.0641434324148726E-2</v>
      </c>
      <c r="E16" s="180">
        <f>最終需要項目別移輸入誘発額!E16/最終需要項目別移輸入誘発額!$J16</f>
        <v>1.3089162784429745E-2</v>
      </c>
      <c r="F16" s="180">
        <f>最終需要項目別移輸入誘発額!F16/最終需要項目別移輸入誘発額!$J16</f>
        <v>0.179041630579136</v>
      </c>
      <c r="G16" s="180">
        <f>最終需要項目別移輸入誘発額!G16/最終需要項目別移輸入誘発額!$J16</f>
        <v>0.19163393152255587</v>
      </c>
      <c r="H16" s="180">
        <f>最終需要項目別移輸入誘発額!H16/最終需要項目別移輸入誘発額!$J16</f>
        <v>-2.0753544022396081E-3</v>
      </c>
      <c r="I16" s="186">
        <f>最終需要項目別移輸入誘発額!I16/最終需要項目別移輸入誘発額!$J16</f>
        <v>0.57463321693713443</v>
      </c>
      <c r="J16" s="109">
        <v>1</v>
      </c>
    </row>
    <row r="17" spans="1:10" s="125" customFormat="1" ht="12.95" customHeight="1">
      <c r="A17" s="133">
        <v>12</v>
      </c>
      <c r="B17" s="168" t="s">
        <v>21</v>
      </c>
      <c r="C17" s="185">
        <f>最終需要項目別移輸入誘発額!C17/最終需要項目別移輸入誘発額!$J17</f>
        <v>3.2533794159895291E-3</v>
      </c>
      <c r="D17" s="180">
        <f>最終需要項目別移輸入誘発額!D17/最終需要項目別移輸入誘発額!$J17</f>
        <v>3.4187527120260533E-2</v>
      </c>
      <c r="E17" s="180">
        <f>最終需要項目別移輸入誘発額!E17/最終需要項目別移輸入誘発額!$J17</f>
        <v>1.2494261238535151E-2</v>
      </c>
      <c r="F17" s="180">
        <f>最終需要項目別移輸入誘発額!F17/最終需要項目別移輸入誘発額!$J17</f>
        <v>6.0649370512738408E-2</v>
      </c>
      <c r="G17" s="180">
        <f>最終需要項目別移輸入誘発額!G17/最終需要項目別移輸入誘発額!$J17</f>
        <v>7.9791485833667616E-2</v>
      </c>
      <c r="H17" s="180">
        <f>最終需要項目別移輸入誘発額!H17/最終需要項目別移輸入誘発額!$J17</f>
        <v>-1.326020675326105E-3</v>
      </c>
      <c r="I17" s="186">
        <f>最終需要項目別移輸入誘発額!I17/最終需要項目別移輸入誘発額!$J17</f>
        <v>0.81094999655413491</v>
      </c>
      <c r="J17" s="109">
        <v>1</v>
      </c>
    </row>
    <row r="18" spans="1:10" s="125" customFormat="1" ht="12.95" customHeight="1">
      <c r="A18" s="133">
        <v>13</v>
      </c>
      <c r="B18" s="168" t="s">
        <v>22</v>
      </c>
      <c r="C18" s="185">
        <f>最終需要項目別移輸入誘発額!C18/最終需要項目別移輸入誘発額!$J18</f>
        <v>6.9234719760002819E-3</v>
      </c>
      <c r="D18" s="180">
        <f>最終需要項目別移輸入誘発額!D18/最終需要項目別移輸入誘発額!$J18</f>
        <v>8.4153314151398526E-2</v>
      </c>
      <c r="E18" s="180">
        <f>最終需要項目別移輸入誘発額!E18/最終需要項目別移輸入誘発額!$J18</f>
        <v>2.5664807932160048E-2</v>
      </c>
      <c r="F18" s="180">
        <f>最終需要項目別移輸入誘発額!F18/最終需要項目別移輸入誘発額!$J18</f>
        <v>0.2670056738841281</v>
      </c>
      <c r="G18" s="180">
        <f>最終需要項目別移輸入誘発額!G18/最終需要項目別移輸入誘発額!$J18</f>
        <v>0.29202157964411651</v>
      </c>
      <c r="H18" s="180">
        <f>最終需要項目別移輸入誘発額!H18/最終需要項目別移輸入誘発額!$J18</f>
        <v>-4.4791033968185423E-3</v>
      </c>
      <c r="I18" s="186">
        <f>最終需要項目別移輸入誘発額!I18/最終需要項目別移輸入誘発額!$J18</f>
        <v>0.32871025580901519</v>
      </c>
      <c r="J18" s="109">
        <v>1</v>
      </c>
    </row>
    <row r="19" spans="1:10" s="125" customFormat="1" ht="12.95" customHeight="1">
      <c r="A19" s="133">
        <v>14</v>
      </c>
      <c r="B19" s="168" t="s">
        <v>23</v>
      </c>
      <c r="C19" s="185">
        <f>最終需要項目別移輸入誘発額!C19/最終需要項目別移輸入誘発額!$J19</f>
        <v>1.2748209416154498E-3</v>
      </c>
      <c r="D19" s="180">
        <f>最終需要項目別移輸入誘発額!D19/最終需要項目別移輸入誘発額!$J19</f>
        <v>2.3485699414197807E-2</v>
      </c>
      <c r="E19" s="180">
        <f>最終需要項目別移輸入誘発額!E19/最終需要項目別移輸入誘発額!$J19</f>
        <v>9.2073720399244094E-3</v>
      </c>
      <c r="F19" s="180">
        <f>最終需要項目別移輸入誘発額!F19/最終需要項目別移輸入誘発額!$J19</f>
        <v>5.9547098161370035E-2</v>
      </c>
      <c r="G19" s="180">
        <f>最終需要項目別移輸入誘発額!G19/最終需要項目別移輸入誘発額!$J19</f>
        <v>0.67966387456190791</v>
      </c>
      <c r="H19" s="180">
        <f>最終需要項目別移輸入誘発額!H19/最終需要項目別移輸入誘発額!$J19</f>
        <v>-2.2590598515615956E-2</v>
      </c>
      <c r="I19" s="186">
        <f>最終需要項目別移輸入誘発額!I19/最終需要項目別移輸入誘発額!$J19</f>
        <v>0.2494117333966003</v>
      </c>
      <c r="J19" s="109">
        <v>1</v>
      </c>
    </row>
    <row r="20" spans="1:10" s="125" customFormat="1" ht="12.95" customHeight="1">
      <c r="A20" s="133">
        <v>15</v>
      </c>
      <c r="B20" s="168" t="s">
        <v>24</v>
      </c>
      <c r="C20" s="185">
        <f>最終需要項目別移輸入誘発額!C20/最終需要項目別移輸入誘発額!$J20</f>
        <v>1.3049392138212613E-2</v>
      </c>
      <c r="D20" s="180">
        <f>最終需要項目別移輸入誘発額!D20/最終需要項目別移輸入誘発額!$J20</f>
        <v>5.9632220780579968E-2</v>
      </c>
      <c r="E20" s="180">
        <f>最終需要項目別移輸入誘発額!E20/最終需要項目別移輸入誘発額!$J20</f>
        <v>5.2019392319343554E-3</v>
      </c>
      <c r="F20" s="180">
        <f>最終需要項目別移輸入誘発額!F20/最終需要項目別移輸入誘発額!$J20</f>
        <v>4.372407787068059E-2</v>
      </c>
      <c r="G20" s="180">
        <f>最終需要項目別移輸入誘発額!G20/最終需要項目別移輸入誘発額!$J20</f>
        <v>0.14131110636188335</v>
      </c>
      <c r="H20" s="180">
        <f>最終需要項目別移輸入誘発額!H20/最終需要項目別移輸入誘発額!$J20</f>
        <v>1.5518275898593471E-3</v>
      </c>
      <c r="I20" s="186">
        <f>最終需要項目別移輸入誘発額!I20/最終需要項目別移輸入誘発額!$J20</f>
        <v>0.73552943602684973</v>
      </c>
      <c r="J20" s="109">
        <v>1</v>
      </c>
    </row>
    <row r="21" spans="1:10" s="125" customFormat="1" ht="12.95" customHeight="1">
      <c r="A21" s="133">
        <v>16</v>
      </c>
      <c r="B21" s="168" t="s">
        <v>25</v>
      </c>
      <c r="C21" s="185">
        <f>最終需要項目別移輸入誘発額!C21/最終需要項目別移輸入誘発額!$J21</f>
        <v>1.6298735925715866E-3</v>
      </c>
      <c r="D21" s="180">
        <f>最終需要項目別移輸入誘発額!D21/最終需要項目別移輸入誘発額!$J21</f>
        <v>0.38977564087704825</v>
      </c>
      <c r="E21" s="180">
        <f>最終需要項目別移輸入誘発額!E21/最終需要項目別移輸入誘発額!$J21</f>
        <v>6.5492880383524688E-2</v>
      </c>
      <c r="F21" s="180">
        <f>最終需要項目別移輸入誘発額!F21/最終需要項目別移輸入誘発額!$J21</f>
        <v>2.4362008899044177E-2</v>
      </c>
      <c r="G21" s="180">
        <f>最終需要項目別移輸入誘発額!G21/最終需要項目別移輸入誘発額!$J21</f>
        <v>0.41673324233337589</v>
      </c>
      <c r="H21" s="180">
        <f>最終需要項目別移輸入誘発額!H21/最終需要項目別移輸入誘発額!$J21</f>
        <v>-5.2872278960687056E-3</v>
      </c>
      <c r="I21" s="186">
        <f>最終需要項目別移輸入誘発額!I21/最終需要項目別移輸入誘発額!$J21</f>
        <v>0.10729358181050398</v>
      </c>
      <c r="J21" s="109">
        <v>1</v>
      </c>
    </row>
    <row r="22" spans="1:10" s="125" customFormat="1" ht="12.95" customHeight="1">
      <c r="A22" s="133">
        <v>17</v>
      </c>
      <c r="B22" s="168" t="s">
        <v>26</v>
      </c>
      <c r="C22" s="185">
        <f>最終需要項目別移輸入誘発額!C22/最終需要項目別移輸入誘発額!$J22</f>
        <v>7.3810167087839202E-3</v>
      </c>
      <c r="D22" s="180">
        <f>最終需要項目別移輸入誘発額!D22/最終需要項目別移輸入誘発額!$J22</f>
        <v>0.34971527328617341</v>
      </c>
      <c r="E22" s="180">
        <f>最終需要項目別移輸入誘発額!E22/最終需要項目別移輸入誘発額!$J22</f>
        <v>9.8398773636953818E-2</v>
      </c>
      <c r="F22" s="180">
        <f>最終需要項目別移輸入誘発額!F22/最終需要項目別移輸入誘発額!$J22</f>
        <v>0.1266205301514261</v>
      </c>
      <c r="G22" s="180">
        <f>最終需要項目別移輸入誘発額!G22/最終需要項目別移輸入誘発額!$J22</f>
        <v>0.36906148769455216</v>
      </c>
      <c r="H22" s="180">
        <f>最終需要項目別移輸入誘発額!H22/最終需要項目別移輸入誘発額!$J22</f>
        <v>-1.0790672163707903E-2</v>
      </c>
      <c r="I22" s="186">
        <f>最終需要項目別移輸入誘発額!I22/最終需要項目別移輸入誘発額!$J22</f>
        <v>5.9613590685818438E-2</v>
      </c>
      <c r="J22" s="109">
        <v>1</v>
      </c>
    </row>
    <row r="23" spans="1:10" s="125" customFormat="1" ht="12.95" customHeight="1">
      <c r="A23" s="133">
        <v>18</v>
      </c>
      <c r="B23" s="168" t="s">
        <v>27</v>
      </c>
      <c r="C23" s="185">
        <f>最終需要項目別移輸入誘発額!C23/最終需要項目別移輸入誘発額!$J23</f>
        <v>2.7265982185858042E-2</v>
      </c>
      <c r="D23" s="180">
        <f>最終需要項目別移輸入誘発額!D23/最終需要項目別移輸入誘発額!$J23</f>
        <v>0.32247754451150051</v>
      </c>
      <c r="E23" s="180">
        <f>最終需要項目別移輸入誘発額!E23/最終需要項目別移輸入誘発額!$J23</f>
        <v>0.13047813245208509</v>
      </c>
      <c r="F23" s="180">
        <f>最終需要項目別移輸入誘発額!F23/最終需要項目別移輸入誘発額!$J23</f>
        <v>6.2661530448482147E-2</v>
      </c>
      <c r="G23" s="180">
        <f>最終需要項目別移輸入誘発額!G23/最終需要項目別移輸入誘発額!$J23</f>
        <v>9.8808730411602305E-2</v>
      </c>
      <c r="H23" s="180">
        <f>最終需要項目別移輸入誘発額!H23/最終需要項目別移輸入誘発額!$J23</f>
        <v>-1.0737009067530729E-3</v>
      </c>
      <c r="I23" s="186">
        <f>最終需要項目別移輸入誘発額!I23/最終需要項目別移輸入誘発額!$J23</f>
        <v>0.35938178089722506</v>
      </c>
      <c r="J23" s="109">
        <v>1</v>
      </c>
    </row>
    <row r="24" spans="1:10" s="125" customFormat="1" ht="12.95" customHeight="1">
      <c r="A24" s="133">
        <v>19</v>
      </c>
      <c r="B24" s="168" t="s">
        <v>28</v>
      </c>
      <c r="C24" s="185">
        <v>0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6">
        <v>0</v>
      </c>
      <c r="J24" s="109">
        <v>0</v>
      </c>
    </row>
    <row r="25" spans="1:10" s="125" customFormat="1" ht="12.95" customHeight="1">
      <c r="A25" s="133">
        <v>20</v>
      </c>
      <c r="B25" s="168" t="s">
        <v>29</v>
      </c>
      <c r="C25" s="185">
        <f>最終需要項目別移輸入誘発額!C25/最終需要項目別移輸入誘発額!$J25</f>
        <v>2.1096963034989955E-2</v>
      </c>
      <c r="D25" s="180">
        <f>最終需要項目別移輸入誘発額!D25/最終需要項目別移輸入誘発額!$J25</f>
        <v>0.39169257505247029</v>
      </c>
      <c r="E25" s="180">
        <f>最終需要項目別移輸入誘発額!E25/最終需要項目別移輸入誘発額!$J25</f>
        <v>0.18704526174144814</v>
      </c>
      <c r="F25" s="180">
        <f>最終需要項目別移輸入誘発額!F25/最終需要項目別移輸入誘発額!$J25</f>
        <v>2.8570450257973081E-2</v>
      </c>
      <c r="G25" s="180">
        <f>最終需要項目別移輸入誘発額!G25/最終需要項目別移輸入誘発額!$J25</f>
        <v>4.2920639492738367E-2</v>
      </c>
      <c r="H25" s="180">
        <f>最終需要項目別移輸入誘発額!H25/最終需要項目別移輸入誘発額!$J25</f>
        <v>2.0402691388204656E-4</v>
      </c>
      <c r="I25" s="186">
        <f>最終需要項目別移輸入誘発額!I25/最終需要項目別移輸入誘発額!$J25</f>
        <v>0.32847008350649837</v>
      </c>
      <c r="J25" s="109">
        <v>1</v>
      </c>
    </row>
    <row r="26" spans="1:10" s="125" customFormat="1" ht="12.95" customHeight="1">
      <c r="A26" s="133">
        <v>21</v>
      </c>
      <c r="B26" s="168" t="s">
        <v>30</v>
      </c>
      <c r="C26" s="185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6">
        <v>0</v>
      </c>
      <c r="J26" s="109">
        <v>0</v>
      </c>
    </row>
    <row r="27" spans="1:10" s="125" customFormat="1" ht="12.95" customHeight="1">
      <c r="A27" s="133">
        <v>22</v>
      </c>
      <c r="B27" s="168" t="s">
        <v>31</v>
      </c>
      <c r="C27" s="185">
        <f>最終需要項目別移輸入誘発額!C27/最終需要項目別移輸入誘発額!$J27</f>
        <v>3.0552388493893603E-2</v>
      </c>
      <c r="D27" s="180">
        <f>最終需要項目別移輸入誘発額!D27/最終需要項目別移輸入誘発額!$J27</f>
        <v>0.58845684430100276</v>
      </c>
      <c r="E27" s="180">
        <f>最終需要項目別移輸入誘発額!E27/最終需要項目別移輸入誘発額!$J27</f>
        <v>4.4713842311419907E-2</v>
      </c>
      <c r="F27" s="180">
        <f>最終需要項目別移輸入誘発額!F27/最終需要項目別移輸入誘発額!$J27</f>
        <v>4.5816114038064813E-2</v>
      </c>
      <c r="G27" s="180">
        <f>最終需要項目別移輸入誘発額!G27/最終需要項目別移輸入誘発額!$J27</f>
        <v>0.14308090489204658</v>
      </c>
      <c r="H27" s="180">
        <f>最終需要項目別移輸入誘発額!H27/最終需要項目別移輸入誘発額!$J27</f>
        <v>1.0114221258723411E-3</v>
      </c>
      <c r="I27" s="186">
        <f>最終需要項目別移輸入誘発額!I27/最終需要項目別移輸入誘発額!$J27</f>
        <v>0.14636848383770007</v>
      </c>
      <c r="J27" s="109">
        <v>1</v>
      </c>
    </row>
    <row r="28" spans="1:10" s="125" customFormat="1" ht="12.95" customHeight="1">
      <c r="A28" s="133">
        <v>23</v>
      </c>
      <c r="B28" s="168" t="s">
        <v>32</v>
      </c>
      <c r="C28" s="185">
        <f>最終需要項目別移輸入誘発額!C28/最終需要項目別移輸入誘発額!$J28</f>
        <v>1.3118925269271187E-2</v>
      </c>
      <c r="D28" s="180">
        <f>最終需要項目別移輸入誘発額!D28/最終需要項目別移輸入誘発額!$J28</f>
        <v>0.70330942030282984</v>
      </c>
      <c r="E28" s="180">
        <f>最終需要項目別移輸入誘発額!E28/最終需要項目別移輸入誘発額!$J28</f>
        <v>4.5744716746834876E-2</v>
      </c>
      <c r="F28" s="180">
        <f>最終需要項目別移輸入誘発額!F28/最終需要項目別移輸入誘発額!$J28</f>
        <v>3.348436240981139E-2</v>
      </c>
      <c r="G28" s="180">
        <f>最終需要項目別移輸入誘発額!G28/最終需要項目別移輸入誘発額!$J28</f>
        <v>4.878970595474888E-2</v>
      </c>
      <c r="H28" s="180">
        <f>最終需要項目別移輸入誘発額!H28/最終需要項目別移輸入誘発額!$J28</f>
        <v>1.5466215492820369E-4</v>
      </c>
      <c r="I28" s="186">
        <f>最終需要項目別移輸入誘発額!I28/最終需要項目別移輸入誘発額!$J28</f>
        <v>0.15539820716157568</v>
      </c>
      <c r="J28" s="109">
        <v>1</v>
      </c>
    </row>
    <row r="29" spans="1:10" s="125" customFormat="1" ht="12.95" customHeight="1">
      <c r="A29" s="133">
        <v>24</v>
      </c>
      <c r="B29" s="168" t="s">
        <v>33</v>
      </c>
      <c r="C29" s="185">
        <v>0</v>
      </c>
      <c r="D29" s="180">
        <v>0</v>
      </c>
      <c r="E29" s="180">
        <v>0</v>
      </c>
      <c r="F29" s="180">
        <v>0</v>
      </c>
      <c r="G29" s="180">
        <v>0</v>
      </c>
      <c r="H29" s="180">
        <v>0</v>
      </c>
      <c r="I29" s="186">
        <v>0</v>
      </c>
      <c r="J29" s="109">
        <v>0</v>
      </c>
    </row>
    <row r="30" spans="1:10" s="125" customFormat="1" ht="12.95" customHeight="1">
      <c r="A30" s="133">
        <v>25</v>
      </c>
      <c r="B30" s="168" t="s">
        <v>34</v>
      </c>
      <c r="C30" s="185">
        <f>最終需要項目別移輸入誘発額!C30/最終需要項目別移輸入誘発額!$J30</f>
        <v>2.9961054729962949E-2</v>
      </c>
      <c r="D30" s="180">
        <f>最終需要項目別移輸入誘発額!D30/最終需要項目別移輸入誘発額!$J30</f>
        <v>0.42415936621874617</v>
      </c>
      <c r="E30" s="180">
        <f>最終需要項目別移輸入誘発額!E30/最終需要項目別移輸入誘発額!$J30</f>
        <v>0.11095914779979953</v>
      </c>
      <c r="F30" s="180">
        <f>最終需要項目別移輸入誘発額!F30/最終需要項目別移輸入誘発額!$J30</f>
        <v>9.3751952900050992E-2</v>
      </c>
      <c r="G30" s="180">
        <f>最終需要項目別移輸入誘発額!G30/最終需要項目別移輸入誘発額!$J30</f>
        <v>0.1186002055465572</v>
      </c>
      <c r="H30" s="180">
        <f>最終需要項目別移輸入誘発額!H30/最終需要項目別移輸入誘発額!$J30</f>
        <v>8.0303348845742141E-4</v>
      </c>
      <c r="I30" s="186">
        <f>最終需要項目別移輸入誘発額!I30/最終需要項目別移輸入誘発額!$J30</f>
        <v>0.22176523931642578</v>
      </c>
      <c r="J30" s="109">
        <v>1</v>
      </c>
    </row>
    <row r="31" spans="1:10" s="125" customFormat="1" ht="12.95" customHeight="1">
      <c r="A31" s="133">
        <v>26</v>
      </c>
      <c r="B31" s="168" t="s">
        <v>35</v>
      </c>
      <c r="C31" s="185">
        <f>最終需要項目別移輸入誘発額!C31/最終需要項目別移輸入誘発額!$J31</f>
        <v>2.7467323264079666E-2</v>
      </c>
      <c r="D31" s="180">
        <f>最終需要項目別移輸入誘発額!D31/最終需要項目別移輸入誘発額!$J31</f>
        <v>0.62755545222805276</v>
      </c>
      <c r="E31" s="180">
        <f>最終需要項目別移輸入誘発額!E31/最終需要項目別移輸入誘発額!$J31</f>
        <v>8.7946894769989348E-2</v>
      </c>
      <c r="F31" s="180">
        <f>最終需要項目別移輸入誘発額!F31/最終需要項目別移輸入誘発額!$J31</f>
        <v>4.2411098872113272E-2</v>
      </c>
      <c r="G31" s="180">
        <f>最終需要項目別移輸入誘発額!G31/最終需要項目別移輸入誘発額!$J31</f>
        <v>6.3585948473064757E-2</v>
      </c>
      <c r="H31" s="180">
        <f>最終需要項目別移輸入誘発額!H31/最終需要項目別移輸入誘発額!$J31</f>
        <v>1.2658730094254955E-4</v>
      </c>
      <c r="I31" s="186">
        <f>最終需要項目別移輸入誘発額!I31/最終需要項目別移輸入誘発額!$J31</f>
        <v>0.15090669509175764</v>
      </c>
      <c r="J31" s="109">
        <v>1</v>
      </c>
    </row>
    <row r="32" spans="1:10" s="125" customFormat="1" ht="12.95" customHeight="1">
      <c r="A32" s="133">
        <v>27</v>
      </c>
      <c r="B32" s="168" t="s">
        <v>36</v>
      </c>
      <c r="C32" s="185">
        <v>0</v>
      </c>
      <c r="D32" s="180">
        <v>0</v>
      </c>
      <c r="E32" s="180">
        <v>0</v>
      </c>
      <c r="F32" s="180">
        <v>0</v>
      </c>
      <c r="G32" s="180">
        <v>0</v>
      </c>
      <c r="H32" s="180">
        <v>0</v>
      </c>
      <c r="I32" s="186">
        <v>0</v>
      </c>
      <c r="J32" s="109">
        <v>0</v>
      </c>
    </row>
    <row r="33" spans="1:10" s="125" customFormat="1" ht="12.95" customHeight="1">
      <c r="A33" s="133">
        <v>28</v>
      </c>
      <c r="B33" s="168" t="s">
        <v>37</v>
      </c>
      <c r="C33" s="185">
        <f>最終需要項目別移輸入誘発額!C33/最終需要項目別移輸入誘発額!$J33</f>
        <v>7.5563675797748618E-4</v>
      </c>
      <c r="D33" s="180">
        <f>最終需要項目別移輸入誘発額!D33/最終需要項目別移輸入誘発額!$J33</f>
        <v>0.12486647491784909</v>
      </c>
      <c r="E33" s="180">
        <f>最終需要項目別移輸入誘発額!E33/最終需要項目別移輸入誘発額!$J33</f>
        <v>0.7118230114142412</v>
      </c>
      <c r="F33" s="180">
        <f>最終需要項目別移輸入誘発額!F33/最終需要項目別移輸入誘発額!$J33</f>
        <v>3.5204237312319894E-3</v>
      </c>
      <c r="G33" s="180">
        <f>最終需要項目別移輸入誘発額!G33/最終需要項目別移輸入誘発額!$J33</f>
        <v>7.0402273697825835E-3</v>
      </c>
      <c r="H33" s="180">
        <f>最終需要項目別移輸入誘発額!H33/最終需要項目別移輸入誘発額!$J33</f>
        <v>2.8198965733644709E-5</v>
      </c>
      <c r="I33" s="186">
        <f>最終需要項目別移輸入誘発額!I33/最終需要項目別移輸入誘発額!$J33</f>
        <v>0.15196602684318411</v>
      </c>
      <c r="J33" s="109">
        <v>1</v>
      </c>
    </row>
    <row r="34" spans="1:10" s="125" customFormat="1" ht="12.95" customHeight="1">
      <c r="A34" s="133">
        <v>29</v>
      </c>
      <c r="B34" s="168" t="s">
        <v>38</v>
      </c>
      <c r="C34" s="185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6">
        <v>0</v>
      </c>
      <c r="J34" s="109">
        <v>0</v>
      </c>
    </row>
    <row r="35" spans="1:10" s="125" customFormat="1" ht="12.95" customHeight="1">
      <c r="A35" s="133">
        <v>30</v>
      </c>
      <c r="B35" s="168" t="s">
        <v>39</v>
      </c>
      <c r="C35" s="185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6">
        <v>0</v>
      </c>
      <c r="J35" s="109">
        <v>0</v>
      </c>
    </row>
    <row r="36" spans="1:10" s="125" customFormat="1" ht="12.95" customHeight="1">
      <c r="A36" s="133">
        <v>31</v>
      </c>
      <c r="B36" s="168" t="s">
        <v>40</v>
      </c>
      <c r="C36" s="185">
        <f>最終需要項目別移輸入誘発額!C36/最終需要項目別移輸入誘発額!$J36</f>
        <v>1.43795143901485E-2</v>
      </c>
      <c r="D36" s="180">
        <f>最終需要項目別移輸入誘発額!D36/最終需要項目別移輸入誘発額!$J36</f>
        <v>0.32397193858353651</v>
      </c>
      <c r="E36" s="180">
        <f>最終需要項目別移輸入誘発額!E36/最終需要項目別移輸入誘発額!$J36</f>
        <v>0.15953505887198483</v>
      </c>
      <c r="F36" s="180">
        <f>最終需要項目別移輸入誘発額!F36/最終需要項目別移輸入誘発額!$J36</f>
        <v>8.7513285804084309E-2</v>
      </c>
      <c r="G36" s="180">
        <f>最終需要項目別移輸入誘発額!G36/最終需要項目別移輸入誘発額!$J36</f>
        <v>0.18005159344629562</v>
      </c>
      <c r="H36" s="180">
        <f>最終需要項目別移輸入誘発額!H36/最終需要項目別移輸入誘発額!$J36</f>
        <v>1.6061084613446845E-4</v>
      </c>
      <c r="I36" s="186">
        <f>最終需要項目別移輸入誘発額!I36/最終需要項目別移輸入誘発額!$J36</f>
        <v>0.23438799805781579</v>
      </c>
      <c r="J36" s="109">
        <v>1</v>
      </c>
    </row>
    <row r="37" spans="1:10" s="125" customFormat="1" ht="12.95" customHeight="1">
      <c r="A37" s="133">
        <v>32</v>
      </c>
      <c r="B37" s="168" t="s">
        <v>41</v>
      </c>
      <c r="C37" s="185">
        <f>最終需要項目別移輸入誘発額!C37/最終需要項目別移輸入誘発額!$J37</f>
        <v>0.24835829072784713</v>
      </c>
      <c r="D37" s="180">
        <f>最終需要項目別移輸入誘発額!D37/最終需要項目別移輸入誘発額!$J37</f>
        <v>0.7095724922562664</v>
      </c>
      <c r="E37" s="180">
        <f>最終需要項目別移輸入誘発額!E37/最終需要項目別移輸入誘発額!$J37</f>
        <v>2.0090877456711141E-2</v>
      </c>
      <c r="F37" s="180">
        <f>最終需要項目別移輸入誘発額!F37/最終需要項目別移輸入誘発額!$J37</f>
        <v>2.2241311480122369E-3</v>
      </c>
      <c r="G37" s="180">
        <f>最終需要項目別移輸入誘発額!G37/最終需要項目別移輸入誘発額!$J37</f>
        <v>3.5062650886985964E-3</v>
      </c>
      <c r="H37" s="180">
        <f>最終需要項目別移輸入誘発額!H37/最終需要項目別移輸入誘発額!$J37</f>
        <v>7.6976631696463689E-6</v>
      </c>
      <c r="I37" s="186">
        <f>最終需要項目別移輸入誘発額!I37/最終需要項目別移輸入誘発額!$J37</f>
        <v>1.6240245659295004E-2</v>
      </c>
      <c r="J37" s="109">
        <v>1</v>
      </c>
    </row>
    <row r="38" spans="1:10" s="125" customFormat="1" ht="12.95" customHeight="1">
      <c r="A38" s="133" t="s">
        <v>9</v>
      </c>
      <c r="B38" s="168" t="s">
        <v>42</v>
      </c>
      <c r="C38" s="185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6">
        <v>0</v>
      </c>
      <c r="J38" s="109">
        <v>0</v>
      </c>
    </row>
    <row r="39" spans="1:10" s="125" customFormat="1" ht="12.95" customHeight="1" thickBot="1">
      <c r="A39" s="133" t="s">
        <v>10</v>
      </c>
      <c r="B39" s="168" t="s">
        <v>43</v>
      </c>
      <c r="C39" s="185">
        <f>最終需要項目別移輸入誘発額!C39/最終需要項目別移輸入誘発額!$J39</f>
        <v>1.92993716516183E-2</v>
      </c>
      <c r="D39" s="180">
        <f>最終需要項目別移輸入誘発額!D39/最終需要項目別移輸入誘発額!$J39</f>
        <v>0.47985452587830946</v>
      </c>
      <c r="E39" s="180">
        <f>最終需要項目別移輸入誘発額!E39/最終需要項目別移輸入誘発額!$J39</f>
        <v>6.2013106980431165E-2</v>
      </c>
      <c r="F39" s="180">
        <f>最終需要項目別移輸入誘発額!F39/最終需要項目別移輸入誘発額!$J39</f>
        <v>6.8324481927244246E-2</v>
      </c>
      <c r="G39" s="180">
        <f>最終需要項目別移輸入誘発額!G39/最終需要項目別移輸入誘発額!$J39</f>
        <v>8.8444212685732715E-2</v>
      </c>
      <c r="H39" s="180">
        <f>最終需要項目別移輸入誘発額!H39/最終需要項目別移輸入誘発額!$J39</f>
        <v>3.8428991083721452E-4</v>
      </c>
      <c r="I39" s="186">
        <f>最終需要項目別移輸入誘発額!I39/最終需要項目別移輸入誘発額!$J39</f>
        <v>0.2816800109658269</v>
      </c>
      <c r="J39" s="109">
        <v>1</v>
      </c>
    </row>
    <row r="40" spans="1:10" s="125" customFormat="1" ht="12.95" customHeight="1" thickBot="1">
      <c r="A40" s="134"/>
      <c r="B40" s="179" t="s">
        <v>150</v>
      </c>
      <c r="C40" s="187">
        <f>最終需要項目別移輸入誘発額!C40/最終需要項目別移輸入誘発額!$J40</f>
        <v>2.6111480490346659E-2</v>
      </c>
      <c r="D40" s="181">
        <f>最終需要項目別移輸入誘発額!D40/最終需要項目別移輸入誘発額!$J40</f>
        <v>0.33056611607242803</v>
      </c>
      <c r="E40" s="181">
        <f>最終需要項目別移輸入誘発額!E40/最終需要項目別移輸入誘発額!$J40</f>
        <v>7.5473429583270829E-2</v>
      </c>
      <c r="F40" s="181">
        <f>最終需要項目別移輸入誘発額!F40/最終需要項目別移輸入誘発額!$J40</f>
        <v>5.7856188904597768E-2</v>
      </c>
      <c r="G40" s="181">
        <f>最終需要項目別移輸入誘発額!G40/最終需要項目別移輸入誘発額!$J40</f>
        <v>0.14633002207282073</v>
      </c>
      <c r="H40" s="181">
        <f>最終需要項目別移輸入誘発額!H40/最終需要項目別移輸入誘発額!$J40</f>
        <v>-1.9662150507266168E-3</v>
      </c>
      <c r="I40" s="188">
        <f>最終需要項目別移輸入誘発額!I40/最終需要項目別移輸入誘発額!$J40</f>
        <v>0.36562897792726279</v>
      </c>
      <c r="J40" s="155">
        <v>1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  <c r="B1" s="124"/>
    </row>
    <row r="2" spans="1:10" s="125" customFormat="1" ht="17.25">
      <c r="A2" s="126" t="s">
        <v>184</v>
      </c>
      <c r="B2" s="124"/>
    </row>
    <row r="3" spans="1:10" s="125" customFormat="1" ht="12" thickBot="1">
      <c r="A3" s="124"/>
      <c r="B3" s="124"/>
      <c r="J3" s="127"/>
    </row>
    <row r="4" spans="1:10" s="125" customFormat="1" ht="12.95" customHeight="1">
      <c r="A4" s="128"/>
      <c r="B4" s="140"/>
      <c r="C4" s="129" t="s">
        <v>140</v>
      </c>
      <c r="D4" s="129" t="s">
        <v>141</v>
      </c>
      <c r="E4" s="129" t="s">
        <v>142</v>
      </c>
      <c r="F4" s="129" t="s">
        <v>143</v>
      </c>
      <c r="G4" s="129" t="s">
        <v>144</v>
      </c>
      <c r="H4" s="129" t="s">
        <v>145</v>
      </c>
      <c r="I4" s="130" t="s">
        <v>146</v>
      </c>
      <c r="J4" s="196" t="s">
        <v>150</v>
      </c>
    </row>
    <row r="5" spans="1:10" s="125" customFormat="1" ht="21.75" thickBot="1">
      <c r="A5" s="145"/>
      <c r="B5" s="146"/>
      <c r="C5" s="137" t="s">
        <v>147</v>
      </c>
      <c r="D5" s="137" t="s">
        <v>45</v>
      </c>
      <c r="E5" s="137" t="s">
        <v>148</v>
      </c>
      <c r="F5" s="138" t="s">
        <v>186</v>
      </c>
      <c r="G5" s="138" t="s">
        <v>187</v>
      </c>
      <c r="H5" s="137" t="s">
        <v>47</v>
      </c>
      <c r="I5" s="139" t="s">
        <v>137</v>
      </c>
      <c r="J5" s="197"/>
    </row>
    <row r="6" spans="1:10" s="125" customFormat="1" ht="12.95" customHeight="1">
      <c r="A6" s="133" t="s">
        <v>0</v>
      </c>
      <c r="B6" s="143" t="s">
        <v>11</v>
      </c>
      <c r="C6" s="165">
        <f>最終需要項目別移輸入誘発額!C6/生産者価格評価表!AL$40</f>
        <v>8.2160680186783193E-3</v>
      </c>
      <c r="D6" s="166">
        <f>最終需要項目別移輸入誘発額!D6/生産者価格評価表!AM$40</f>
        <v>7.811394714068577E-3</v>
      </c>
      <c r="E6" s="166">
        <f>最終需要項目別移輸入誘発額!E6/生産者価格評価表!AN$40</f>
        <v>1.1024604879298786E-3</v>
      </c>
      <c r="F6" s="166">
        <f>最終需要項目別移輸入誘発額!F6/生産者価格評価表!AO$40</f>
        <v>1.9346760787002924E-3</v>
      </c>
      <c r="G6" s="166">
        <f>最終需要項目別移輸入誘発額!G6/生産者価格評価表!AP$40</f>
        <v>2.2378912776624426E-3</v>
      </c>
      <c r="H6" s="166">
        <f>最終需要項目別移輸入誘発額!H6/生産者価格評価表!AQ$40</f>
        <v>-5.3728171876630842E-2</v>
      </c>
      <c r="I6" s="167">
        <f>最終需要項目別移輸入誘発額!I6/生産者価格評価表!AT$40</f>
        <v>3.6715296651072867E-3</v>
      </c>
      <c r="J6" s="167">
        <f>+最終需要項目別移輸入誘発額!J6/生産者価格評価表!AU$40</f>
        <v>4.492779675546843E-3</v>
      </c>
    </row>
    <row r="7" spans="1:10" s="125" customFormat="1" ht="12.95" customHeight="1">
      <c r="A7" s="133" t="s">
        <v>1</v>
      </c>
      <c r="B7" s="143" t="s">
        <v>12</v>
      </c>
      <c r="C7" s="169">
        <f>最終需要項目別移輸入誘発額!C7/生産者価格評価表!AL$40</f>
        <v>1.5859805264981387E-5</v>
      </c>
      <c r="D7" s="147">
        <f>最終需要項目別移輸入誘発額!D7/生産者価格評価表!AM$40</f>
        <v>2.7091984367159587E-5</v>
      </c>
      <c r="E7" s="147">
        <f>最終需要項目別移輸入誘発額!E7/生産者価格評価表!AN$40</f>
        <v>1.5366773357865816E-6</v>
      </c>
      <c r="F7" s="147">
        <f>最終需要項目別移輸入誘発額!F7/生産者価格評価表!AO$40</f>
        <v>9.2348397566849759E-6</v>
      </c>
      <c r="G7" s="147">
        <f>最終需要項目別移輸入誘発額!G7/生産者価格評価表!AP$40</f>
        <v>5.873688982513658E-6</v>
      </c>
      <c r="H7" s="147">
        <f>最終需要項目別移輸入誘発額!H7/生産者価格評価表!AQ$40</f>
        <v>-0.11491299722906261</v>
      </c>
      <c r="I7" s="148">
        <f>最終需要項目別移輸入誘発額!I7/生産者価格評価表!AT$40</f>
        <v>2.1898694208742099E-5</v>
      </c>
      <c r="J7" s="148">
        <f>+最終需要項目別移輸入誘発額!J7/生産者価格評価表!AU$40</f>
        <v>3.5854385009590696E-5</v>
      </c>
    </row>
    <row r="8" spans="1:10" s="125" customFormat="1" ht="12.95" customHeight="1">
      <c r="A8" s="133" t="s">
        <v>2</v>
      </c>
      <c r="B8" s="143" t="s">
        <v>149</v>
      </c>
      <c r="C8" s="169">
        <f>最終需要項目別移輸入誘発額!C8/生産者価格評価表!AL$40</f>
        <v>1.6406042431094208E-3</v>
      </c>
      <c r="D8" s="147">
        <f>最終需要項目別移輸入誘発額!D8/生産者価格評価表!AM$40</f>
        <v>3.1465731816125915E-3</v>
      </c>
      <c r="E8" s="147">
        <f>最終需要項目別移輸入誘発額!E8/生産者価格評価表!AN$40</f>
        <v>1.5846786607800079E-4</v>
      </c>
      <c r="F8" s="147">
        <f>最終需要項目別移輸入誘発額!F8/生産者価格評価表!AO$40</f>
        <v>4.0354533918475799E-6</v>
      </c>
      <c r="G8" s="147">
        <f>最終需要項目別移輸入誘発額!G8/生産者価格評価表!AP$40</f>
        <v>3.9633023767008316E-6</v>
      </c>
      <c r="H8" s="147">
        <f>最終需要項目別移輸入誘発額!H8/生産者価格評価表!AQ$40</f>
        <v>-7.7515123738494153E-3</v>
      </c>
      <c r="I8" s="148">
        <f>最終需要項目別移輸入誘発額!I8/生産者価格評価表!AT$40</f>
        <v>1.5799513716244086E-3</v>
      </c>
      <c r="J8" s="148">
        <f>+最終需要項目別移輸入誘発額!J8/生産者価格評価表!AU$40</f>
        <v>1.6220501258891633E-3</v>
      </c>
    </row>
    <row r="9" spans="1:10" s="125" customFormat="1" ht="12.95" customHeight="1">
      <c r="A9" s="133" t="s">
        <v>3</v>
      </c>
      <c r="B9" s="143" t="s">
        <v>13</v>
      </c>
      <c r="C9" s="169">
        <f>最終需要項目別移輸入誘発額!C9/生産者価格評価表!AL$40</f>
        <v>2.8646578198385664E-4</v>
      </c>
      <c r="D9" s="147">
        <f>最終需要項目別移輸入誘発額!D9/生産者価格評価表!AM$40</f>
        <v>4.3960313113456539E-4</v>
      </c>
      <c r="E9" s="147">
        <f>最終需要項目別移輸入誘発額!E9/生産者価格評価表!AN$40</f>
        <v>3.4832652142353416E-4</v>
      </c>
      <c r="F9" s="147">
        <f>最終需要項目別移輸入誘発額!F9/生産者価格評価表!AO$40</f>
        <v>8.5730284453518178E-3</v>
      </c>
      <c r="G9" s="147">
        <f>最終需要項目別移輸入誘発額!G9/生産者価格評価表!AP$40</f>
        <v>4.5537090919285936E-3</v>
      </c>
      <c r="H9" s="147">
        <f>最終需要項目別移輸入誘発額!H9/生産者価格評価表!AQ$40</f>
        <v>-6.3372427435792571E-3</v>
      </c>
      <c r="I9" s="148">
        <f>最終需要項目別移輸入誘発額!I9/生産者価格評価表!AT$40</f>
        <v>7.2381819019134389E-4</v>
      </c>
      <c r="J9" s="148">
        <f>+最終需要項目別移輸入誘発額!J9/生産者価格評価表!AU$40</f>
        <v>1.4287280367544836E-3</v>
      </c>
    </row>
    <row r="10" spans="1:10" s="125" customFormat="1" ht="12.95" customHeight="1">
      <c r="A10" s="133" t="s">
        <v>4</v>
      </c>
      <c r="B10" s="143" t="s">
        <v>14</v>
      </c>
      <c r="C10" s="169">
        <f>最終需要項目別移輸入誘発額!C10/生産者価格評価表!AL$40</f>
        <v>0.10896050494225977</v>
      </c>
      <c r="D10" s="147">
        <f>最終需要項目別移輸入誘発額!D10/生産者価格評価表!AM$40</f>
        <v>0.10444785955634159</v>
      </c>
      <c r="E10" s="147">
        <f>最終需要項目別移輸入誘発額!E10/生産者価格評価表!AN$40</f>
        <v>1.0280244507678019E-2</v>
      </c>
      <c r="F10" s="147">
        <f>最終需要項目別移輸入誘発額!F10/生産者価格評価表!AO$40</f>
        <v>4.2992841648687813E-4</v>
      </c>
      <c r="G10" s="147">
        <f>最終需要項目別移輸入誘発額!G10/生産者価格評価表!AP$40</f>
        <v>4.3792695253734007E-4</v>
      </c>
      <c r="H10" s="147">
        <f>最終需要項目別移輸入誘発額!H10/生産者価格評価表!AQ$40</f>
        <v>-0.43018389425079107</v>
      </c>
      <c r="I10" s="148">
        <f>最終需要項目別移輸入誘発額!I10/生産者価格評価表!AT$40</f>
        <v>1.048700857394283E-2</v>
      </c>
      <c r="J10" s="148">
        <f>+最終需要項目別移輸入誘発額!J10/生産者価格評価表!AU$40</f>
        <v>4.1863837291425308E-2</v>
      </c>
    </row>
    <row r="11" spans="1:10" s="125" customFormat="1" ht="12.95" customHeight="1">
      <c r="A11" s="133" t="s">
        <v>5</v>
      </c>
      <c r="B11" s="143" t="s">
        <v>15</v>
      </c>
      <c r="C11" s="169">
        <f>最終需要項目別移輸入誘発額!C11/生産者価格評価表!AL$40</f>
        <v>9.929638256408229E-3</v>
      </c>
      <c r="D11" s="147">
        <f>最終需要項目別移輸入誘発額!D11/生産者価格評価表!AM$40</f>
        <v>2.0384900193802021E-2</v>
      </c>
      <c r="E11" s="147">
        <f>最終需要項目別移輸入誘発額!E11/生産者価格評価表!AN$40</f>
        <v>4.1967563759113639E-3</v>
      </c>
      <c r="F11" s="147">
        <f>最終需要項目別移輸入誘発額!F11/生産者価格評価表!AO$40</f>
        <v>5.2244658038430366E-3</v>
      </c>
      <c r="G11" s="147">
        <f>最終需要項目別移輸入誘発額!G11/生産者価格評価表!AP$40</f>
        <v>6.0080617028942596E-3</v>
      </c>
      <c r="H11" s="147">
        <f>最終需要項目別移輸入誘発額!H11/生産者価格評価表!AQ$40</f>
        <v>1.9702179007352327</v>
      </c>
      <c r="I11" s="148">
        <f>最終需要項目別移輸入誘発額!I11/生産者価格評価表!AT$40</f>
        <v>2.4722899941068154E-2</v>
      </c>
      <c r="J11" s="148">
        <f>+最終需要項目別移輸入誘発額!J11/生産者価格評価表!AU$40</f>
        <v>1.6428603133689025E-2</v>
      </c>
    </row>
    <row r="12" spans="1:10" s="125" customFormat="1" ht="12.95" customHeight="1">
      <c r="A12" s="133" t="s">
        <v>6</v>
      </c>
      <c r="B12" s="143" t="s">
        <v>16</v>
      </c>
      <c r="C12" s="169">
        <f>最終需要項目別移輸入誘発額!C12/生産者価格評価表!AL$40</f>
        <v>1.3906132507121055E-2</v>
      </c>
      <c r="D12" s="147">
        <f>最終需要項目別移輸入誘発額!D12/生産者価格評価表!AM$40</f>
        <v>8.854989801251878E-3</v>
      </c>
      <c r="E12" s="147">
        <f>最終需要項目別移輸入誘発額!E12/生産者価格評価表!AN$40</f>
        <v>6.0371516355697003E-3</v>
      </c>
      <c r="F12" s="147">
        <f>最終需要項目別移輸入誘発額!F12/生産者価格評価表!AO$40</f>
        <v>2.9586117896981404E-2</v>
      </c>
      <c r="G12" s="147">
        <f>最終需要項目別移輸入誘発額!G12/生産者価格評価表!AP$40</f>
        <v>2.2649870476761397E-2</v>
      </c>
      <c r="H12" s="147">
        <f>最終需要項目別移輸入誘発額!H12/生産者価格評価表!AQ$40</f>
        <v>-0.17849894326375562</v>
      </c>
      <c r="I12" s="148">
        <f>最終需要項目別移輸入誘発額!I12/生産者価格評価表!AT$40</f>
        <v>2.0316340396496785E-2</v>
      </c>
      <c r="J12" s="148">
        <f>+最終需要項目別移輸入誘発額!J12/生産者価格評価表!AU$40</f>
        <v>1.5052155692708E-2</v>
      </c>
    </row>
    <row r="13" spans="1:10" s="125" customFormat="1" ht="12.95" customHeight="1">
      <c r="A13" s="133" t="s">
        <v>7</v>
      </c>
      <c r="B13" s="143" t="s">
        <v>17</v>
      </c>
      <c r="C13" s="169">
        <f>最終需要項目別移輸入誘発額!C13/生産者価格評価表!AL$40</f>
        <v>1.9906560965314141E-2</v>
      </c>
      <c r="D13" s="147">
        <f>最終需要項目別移輸入誘発額!D13/生産者価格評価表!AM$40</f>
        <v>1.8119315372320612E-2</v>
      </c>
      <c r="E13" s="147">
        <f>最終需要項目別移輸入誘発額!E13/生産者価格評価表!AN$40</f>
        <v>4.1013822622559676E-2</v>
      </c>
      <c r="F13" s="147">
        <f>最終需要項目別移輸入誘発額!F13/生産者価格評価表!AO$40</f>
        <v>6.7948393222110656E-3</v>
      </c>
      <c r="G13" s="147">
        <f>最終需要項目別移輸入誘発額!G13/生産者価格評価表!AP$40</f>
        <v>4.895147596194525E-3</v>
      </c>
      <c r="H13" s="147">
        <f>最終需要項目別移輸入誘発額!H13/生産者価格評価表!AQ$40</f>
        <v>4.0395089186842837E-4</v>
      </c>
      <c r="I13" s="148">
        <f>最終需要項目別移輸入誘発額!I13/生産者価格評価表!AT$40</f>
        <v>1.6734653825906793E-2</v>
      </c>
      <c r="J13" s="148">
        <f>+最終需要項目別移輸入誘発額!J13/生産者価格評価表!AU$40</f>
        <v>1.9149567752950788E-2</v>
      </c>
    </row>
    <row r="14" spans="1:10" s="125" customFormat="1" ht="12.95" customHeight="1">
      <c r="A14" s="133" t="s">
        <v>8</v>
      </c>
      <c r="B14" s="143" t="s">
        <v>18</v>
      </c>
      <c r="C14" s="169">
        <f>最終需要項目別移輸入誘発額!C14/生産者価格評価表!AL$40</f>
        <v>1.2807514076102474E-2</v>
      </c>
      <c r="D14" s="147">
        <f>最終需要項目別移輸入誘発額!D14/生産者価格評価表!AM$40</f>
        <v>3.8133885682832575E-2</v>
      </c>
      <c r="E14" s="147">
        <f>最終需要項目別移輸入誘発額!E14/生産者価格評価表!AN$40</f>
        <v>1.0749087232775879E-2</v>
      </c>
      <c r="F14" s="147">
        <f>最終需要項目別移輸入誘発額!F14/生産者価格評価表!AO$40</f>
        <v>2.3554373679681814E-2</v>
      </c>
      <c r="G14" s="147">
        <f>最終需要項目別移輸入誘発額!G14/生産者価格評価表!AP$40</f>
        <v>1.4684678323462473E-2</v>
      </c>
      <c r="H14" s="147">
        <f>最終需要項目別移輸入誘発額!H14/生産者価格評価表!AQ$40</f>
        <v>-4.4321724107385302E-2</v>
      </c>
      <c r="I14" s="148">
        <f>最終需要項目別移輸入誘発額!I14/生産者価格評価表!AT$40</f>
        <v>1.0003151542317065E-2</v>
      </c>
      <c r="J14" s="148">
        <f>+最終需要項目別移輸入誘発額!J14/生産者価格評価表!AU$40</f>
        <v>2.0715780089592038E-2</v>
      </c>
    </row>
    <row r="15" spans="1:10" s="125" customFormat="1" ht="12.95" customHeight="1">
      <c r="A15" s="133">
        <v>10</v>
      </c>
      <c r="B15" s="143" t="s">
        <v>19</v>
      </c>
      <c r="C15" s="169">
        <f>最終需要項目別移輸入誘発額!C15/生産者価格評価表!AL$40</f>
        <v>2.5894206869358878E-3</v>
      </c>
      <c r="D15" s="147">
        <f>最終需要項目別移輸入誘発額!D15/生産者価格評価表!AM$40</f>
        <v>1.9408882867527762E-3</v>
      </c>
      <c r="E15" s="147">
        <f>最終需要項目別移輸入誘発額!E15/生産者価格評価表!AN$40</f>
        <v>1.3226512244614874E-3</v>
      </c>
      <c r="F15" s="147">
        <f>最終需要項目別移輸入誘発額!F15/生産者価格評価表!AO$40</f>
        <v>4.222330943919874E-2</v>
      </c>
      <c r="G15" s="147">
        <f>最終需要項目別移輸入誘発額!G15/生産者価格評価表!AP$40</f>
        <v>2.2788618530143055E-2</v>
      </c>
      <c r="H15" s="147">
        <f>最終需要項目別移輸入誘発額!H15/生産者価格評価表!AQ$40</f>
        <v>0.3136970099625736</v>
      </c>
      <c r="I15" s="148">
        <f>最終需要項目別移輸入誘発額!I15/生産者価格評価表!AT$40</f>
        <v>6.9801875320394287E-3</v>
      </c>
      <c r="J15" s="148">
        <f>+最終需要項目別移輸入誘発額!J15/生産者価格評価表!AU$40</f>
        <v>8.0516572030339614E-3</v>
      </c>
    </row>
    <row r="16" spans="1:10" s="125" customFormat="1" ht="12.95" customHeight="1">
      <c r="A16" s="133">
        <v>11</v>
      </c>
      <c r="B16" s="143" t="s">
        <v>20</v>
      </c>
      <c r="C16" s="169">
        <f>最終需要項目別移輸入誘発額!C16/生産者価格評価表!AL$40</f>
        <v>1.7600513316665977E-3</v>
      </c>
      <c r="D16" s="147">
        <f>最終需要項目別移輸入誘発額!D16/生産者価格評価表!AM$40</f>
        <v>1.5459411907505557E-3</v>
      </c>
      <c r="E16" s="147">
        <f>最終需要項目別移輸入誘発額!E16/生産者価格評価表!AN$40</f>
        <v>1.069151604689221E-3</v>
      </c>
      <c r="F16" s="147">
        <f>最終需要項目別移輸入誘発額!F16/生産者価格評価表!AO$40</f>
        <v>3.7853907761717494E-2</v>
      </c>
      <c r="G16" s="147">
        <f>最終需要項目別移輸入誘発額!G16/生産者価格評価表!AP$40</f>
        <v>2.2914056416610071E-2</v>
      </c>
      <c r="H16" s="147">
        <f>最終需要項目別移輸入誘発額!H16/生産者価格評価表!AQ$40</f>
        <v>0.16632915491520908</v>
      </c>
      <c r="I16" s="148">
        <f>最終需要項目別移輸入誘発額!I16/生産者価格評価表!AT$40</f>
        <v>2.1520434453128987E-2</v>
      </c>
      <c r="J16" s="148">
        <f>+最終需要項目別移輸入誘発額!J16/生産者価格評価表!AU$40</f>
        <v>1.2493930422219236E-2</v>
      </c>
    </row>
    <row r="17" spans="1:10" s="125" customFormat="1" ht="12.95" customHeight="1">
      <c r="A17" s="133">
        <v>12</v>
      </c>
      <c r="B17" s="143" t="s">
        <v>21</v>
      </c>
      <c r="C17" s="169">
        <f>最終需要項目別移輸入誘発額!C17/生産者価格評価表!AL$40</f>
        <v>1.6975871245338422E-3</v>
      </c>
      <c r="D17" s="147">
        <f>最終需要項目別移輸入誘発額!D17/生産者価格評価表!AM$40</f>
        <v>1.1704754547957764E-3</v>
      </c>
      <c r="E17" s="147">
        <f>最終需要項目別移輸入誘発額!E17/生産者価格評価表!AN$40</f>
        <v>9.1856244601442921E-4</v>
      </c>
      <c r="F17" s="147">
        <f>最終需要項目別移輸入誘発額!F17/生産者価格評価表!AO$40</f>
        <v>1.1541271916067155E-2</v>
      </c>
      <c r="G17" s="147">
        <f>最終需要項目別移輸入誘発額!G17/生産者価格評価表!AP$40</f>
        <v>8.5873032810059001E-3</v>
      </c>
      <c r="H17" s="147">
        <f>最終需要項目別移輸入誘発額!H17/生産者価格評価表!AQ$40</f>
        <v>9.5652667650768283E-2</v>
      </c>
      <c r="I17" s="148">
        <f>最終需要項目別移輸入誘発額!I17/生産者価格評価表!AT$40</f>
        <v>2.7335376781368374E-2</v>
      </c>
      <c r="J17" s="148">
        <f>+最終需要項目別移輸入誘発額!J17/生産者価格評価表!AU$40</f>
        <v>1.1245266795326897E-2</v>
      </c>
    </row>
    <row r="18" spans="1:10" s="125" customFormat="1" ht="12.95" customHeight="1">
      <c r="A18" s="133">
        <v>13</v>
      </c>
      <c r="B18" s="143" t="s">
        <v>22</v>
      </c>
      <c r="C18" s="169">
        <f>最終需要項目別移輸入誘発額!C18/生産者価格評価表!AL$40</f>
        <v>4.4797388498573118E-4</v>
      </c>
      <c r="D18" s="147">
        <f>最終需要項目別移輸入誘発額!D18/生産者価格評価表!AM$40</f>
        <v>3.5727057363038779E-4</v>
      </c>
      <c r="E18" s="147">
        <f>最終需要項目別移輸入誘発額!E18/生産者価格評価表!AN$40</f>
        <v>2.3397395847098471E-4</v>
      </c>
      <c r="F18" s="147">
        <f>最終需要項目別移輸入誘発額!F18/生産者価格評価表!AO$40</f>
        <v>6.3005616631994716E-3</v>
      </c>
      <c r="G18" s="147">
        <f>最終需要項目別移輸入誘発額!G18/生産者価格評価表!AP$40</f>
        <v>3.8971452740244848E-3</v>
      </c>
      <c r="H18" s="147">
        <f>最終需要項目別移輸入誘発額!H18/生産者価格評価表!AQ$40</f>
        <v>4.0065381210759671E-2</v>
      </c>
      <c r="I18" s="148">
        <f>最終需要項目別移輸入誘発額!I18/生産者価格評価表!AT$40</f>
        <v>1.373964915134508E-3</v>
      </c>
      <c r="J18" s="148">
        <f>+最終需要項目別移輸入誘発額!J18/生産者価格評価表!AU$40</f>
        <v>1.39444427640478E-3</v>
      </c>
    </row>
    <row r="19" spans="1:10" s="125" customFormat="1" ht="12.95" customHeight="1">
      <c r="A19" s="133">
        <v>14</v>
      </c>
      <c r="B19" s="143" t="s">
        <v>23</v>
      </c>
      <c r="C19" s="169">
        <f>最終需要項目別移輸入誘発額!C19/生産者価格評価表!AL$40</f>
        <v>1.2418154142569355E-3</v>
      </c>
      <c r="D19" s="147">
        <f>最終需要項目別移輸入誘発額!D19/生産者価格評価表!AM$40</f>
        <v>1.5010965265553134E-3</v>
      </c>
      <c r="E19" s="147">
        <f>最終需要項目別移輸入誘発額!E19/生産者価格評価表!AN$40</f>
        <v>1.2637009002605592E-3</v>
      </c>
      <c r="F19" s="147">
        <f>最終需要項目別移輸入誘発額!F19/生産者価格評価表!AO$40</f>
        <v>2.1154291143472694E-2</v>
      </c>
      <c r="G19" s="147">
        <f>最終需要項目別移輸入誘発額!G19/生産者価格評価表!AP$40</f>
        <v>0.13655416001029036</v>
      </c>
      <c r="H19" s="147">
        <f>最終需要項目別移輸入誘発額!H19/生産者価格評価表!AQ$40</f>
        <v>3.0421808441044398</v>
      </c>
      <c r="I19" s="148">
        <f>最終需要項目別移輸入誘発額!I19/生産者価格評価表!AT$40</f>
        <v>1.5694893317214593E-2</v>
      </c>
      <c r="J19" s="148">
        <f>+最終需要項目別移輸入誘発額!J19/生産者価格評価表!AU$40</f>
        <v>2.0993278284387525E-2</v>
      </c>
    </row>
    <row r="20" spans="1:10" s="125" customFormat="1" ht="12.95" customHeight="1">
      <c r="A20" s="133">
        <v>15</v>
      </c>
      <c r="B20" s="143" t="s">
        <v>24</v>
      </c>
      <c r="C20" s="169">
        <f>最終需要項目別移輸入誘発額!C20/生産者価格評価表!AL$40</f>
        <v>4.7351439042425059E-2</v>
      </c>
      <c r="D20" s="147">
        <f>最終需要項目別移輸入誘発額!D20/生産者価格評価表!AM$40</f>
        <v>1.4197803068371186E-2</v>
      </c>
      <c r="E20" s="147">
        <f>最終需要項目別移輸入誘発額!E20/生産者価格評価表!AN$40</f>
        <v>2.6595546586920694E-3</v>
      </c>
      <c r="F20" s="147">
        <f>最終需要項目別移輸入誘発額!F20/生産者価格評価表!AO$40</f>
        <v>5.786201808576321E-2</v>
      </c>
      <c r="G20" s="147">
        <f>最終需要項目別移輸入誘発額!G20/生産者価格評価表!AP$40</f>
        <v>0.10576015717333727</v>
      </c>
      <c r="H20" s="147">
        <f>最終需要項目別移輸入誘発額!H20/生産者価格評価表!AQ$40</f>
        <v>-0.77845910353299996</v>
      </c>
      <c r="I20" s="148">
        <f>最終需要項目別移輸入誘発額!I20/生産者価格評価表!AT$40</f>
        <v>0.17241561201295355</v>
      </c>
      <c r="J20" s="148">
        <f>+最終需要項目別移輸入誘発額!J20/生産者価格評価表!AU$40</f>
        <v>7.8201539997636751E-2</v>
      </c>
    </row>
    <row r="21" spans="1:10" s="125" customFormat="1" ht="12.95" customHeight="1">
      <c r="A21" s="133">
        <v>16</v>
      </c>
      <c r="B21" s="143" t="s">
        <v>25</v>
      </c>
      <c r="C21" s="169">
        <f>最終需要項目別移輸入誘発額!C21/生産者価格評価表!AL$40</f>
        <v>1.0772263939225759E-3</v>
      </c>
      <c r="D21" s="147">
        <f>最終需要項目別移輸入誘発額!D21/生産者価格評価表!AM$40</f>
        <v>1.6903047870422332E-2</v>
      </c>
      <c r="E21" s="147">
        <f>最終需要項目別移輸入誘発額!E21/生産者価格評価表!AN$40</f>
        <v>6.0988492598941955E-3</v>
      </c>
      <c r="F21" s="147">
        <f>最終需要項目別移輸入誘発額!F21/生産者価格評価表!AO$40</f>
        <v>5.8721369765051571E-3</v>
      </c>
      <c r="G21" s="147">
        <f>最終需要項目別移輸入誘発額!G21/生産者価格評価表!AP$40</f>
        <v>5.680860155152094E-2</v>
      </c>
      <c r="H21" s="147">
        <f>最終需要項目別移輸入誘発額!H21/生産者価格評価表!AQ$40</f>
        <v>0.483092756399568</v>
      </c>
      <c r="I21" s="148">
        <f>最終需要項目別移輸入誘発額!I21/生産者価格評価表!AT$40</f>
        <v>4.5810015245858447E-3</v>
      </c>
      <c r="J21" s="148">
        <f>+最終需要項目別移輸入誘発額!J21/生産者価格評価表!AU$40</f>
        <v>1.4243786914545137E-2</v>
      </c>
    </row>
    <row r="22" spans="1:10" s="125" customFormat="1" ht="12.95" customHeight="1">
      <c r="A22" s="133">
        <v>17</v>
      </c>
      <c r="B22" s="143" t="s">
        <v>26</v>
      </c>
      <c r="C22" s="169">
        <f>最終需要項目別移輸入誘発額!C22/生産者価格評価表!AL$40</f>
        <v>1.3438266560803214E-3</v>
      </c>
      <c r="D22" s="147">
        <f>最終需要項目別移輸入誘発額!D22/生産者価格評価表!AM$40</f>
        <v>4.1777161353488915E-3</v>
      </c>
      <c r="E22" s="147">
        <f>最終需要項目別移輸入誘発額!E22/生産者価格評価表!AN$40</f>
        <v>2.5241635700505253E-3</v>
      </c>
      <c r="F22" s="147">
        <f>最終需要項目別移輸入誘発額!F22/生産者価格評価表!AO$40</f>
        <v>8.4073902771173905E-3</v>
      </c>
      <c r="G22" s="147">
        <f>最終需要項目別移輸入誘発額!G22/生産者価格評価表!AP$40</f>
        <v>1.3858897475789519E-2</v>
      </c>
      <c r="H22" s="147">
        <f>最終需要項目別移輸入誘発額!H22/生産者価格評価表!AQ$40</f>
        <v>0.2715970160015122</v>
      </c>
      <c r="I22" s="148">
        <f>最終需要項目別移輸入誘発額!I22/生産者価格評価表!AT$40</f>
        <v>7.0114198598429656E-4</v>
      </c>
      <c r="J22" s="148">
        <f>+最終需要項目別移輸入誘発額!J22/生産者価格評価表!AU$40</f>
        <v>3.9237331939130041E-3</v>
      </c>
    </row>
    <row r="23" spans="1:10" s="125" customFormat="1" ht="12.95" customHeight="1">
      <c r="A23" s="133">
        <v>18</v>
      </c>
      <c r="B23" s="143" t="s">
        <v>27</v>
      </c>
      <c r="C23" s="169">
        <f>最終需要項目別移輸入誘発額!C23/生産者価格評価表!AL$40</f>
        <v>3.1461975512851528E-2</v>
      </c>
      <c r="D23" s="147">
        <f>最終需要項目別移輸入誘発額!D23/生産者価格評価表!AM$40</f>
        <v>2.4415273011069757E-2</v>
      </c>
      <c r="E23" s="147">
        <f>最終需要項目別移輸入誘発額!E23/生産者価格評価表!AN$40</f>
        <v>2.1213059971342429E-2</v>
      </c>
      <c r="F23" s="147">
        <f>最終需要項目別移輸入誘発額!F23/生産者価格評価表!AO$40</f>
        <v>2.63691334160919E-2</v>
      </c>
      <c r="G23" s="147">
        <f>最終需要項目別移輸入誘発額!G23/生産者価格評価表!AP$40</f>
        <v>2.3515978371925771E-2</v>
      </c>
      <c r="H23" s="147">
        <f>最終需要項目別移輸入誘発額!H23/生産者価格評価表!AQ$40</f>
        <v>0.17127642709291982</v>
      </c>
      <c r="I23" s="148">
        <f>最終需要項目別移輸入誘発額!I23/生産者価格評価表!AT$40</f>
        <v>2.6788878260699277E-2</v>
      </c>
      <c r="J23" s="148">
        <f>+最終需要項目別移輸入誘発額!J23/生産者価格評価表!AU$40</f>
        <v>2.4867793227204681E-2</v>
      </c>
    </row>
    <row r="24" spans="1:10" s="125" customFormat="1" ht="12.95" customHeight="1">
      <c r="A24" s="133">
        <v>19</v>
      </c>
      <c r="B24" s="143" t="s">
        <v>28</v>
      </c>
      <c r="C24" s="169">
        <f>最終需要項目別移輸入誘発額!C24/生産者価格評価表!AL$40</f>
        <v>0</v>
      </c>
      <c r="D24" s="147">
        <f>最終需要項目別移輸入誘発額!D24/生産者価格評価表!AM$40</f>
        <v>0</v>
      </c>
      <c r="E24" s="147">
        <f>最終需要項目別移輸入誘発額!E24/生産者価格評価表!AN$40</f>
        <v>0</v>
      </c>
      <c r="F24" s="147">
        <f>最終需要項目別移輸入誘発額!F24/生産者価格評価表!AO$40</f>
        <v>0</v>
      </c>
      <c r="G24" s="147">
        <f>最終需要項目別移輸入誘発額!G24/生産者価格評価表!AP$40</f>
        <v>0</v>
      </c>
      <c r="H24" s="147">
        <f>最終需要項目別移輸入誘発額!H24/生産者価格評価表!AQ$40</f>
        <v>0</v>
      </c>
      <c r="I24" s="148">
        <f>最終需要項目別移輸入誘発額!I24/生産者価格評価表!AT$40</f>
        <v>0</v>
      </c>
      <c r="J24" s="148">
        <f>+最終需要項目別移輸入誘発額!J24/生産者価格評価表!AU$40</f>
        <v>0</v>
      </c>
    </row>
    <row r="25" spans="1:10" s="125" customFormat="1" ht="12.95" customHeight="1">
      <c r="A25" s="133">
        <v>20</v>
      </c>
      <c r="B25" s="143" t="s">
        <v>29</v>
      </c>
      <c r="C25" s="169">
        <f>最終需要項目別移輸入誘発額!C25/生産者価格評価表!AL$40</f>
        <v>1.2952685878914787E-2</v>
      </c>
      <c r="D25" s="147">
        <f>最終需要項目別移輸入誘発額!D25/生産者価格評価表!AM$40</f>
        <v>1.5779109688352888E-2</v>
      </c>
      <c r="E25" s="147">
        <f>最終需要項目別移輸入誘発額!E25/生産者価格評価表!AN$40</f>
        <v>1.6180329007976255E-2</v>
      </c>
      <c r="F25" s="147">
        <f>最終需要項目別移輸入誘発額!F25/生産者価格評価表!AO$40</f>
        <v>6.3971567702470512E-3</v>
      </c>
      <c r="G25" s="147">
        <f>最終需要項目別移輸入誘発額!G25/生産者価格評価表!AP$40</f>
        <v>5.4351178636929285E-3</v>
      </c>
      <c r="H25" s="147">
        <f>最終需要項目別移輸入誘発額!H25/生産者価格評価表!AQ$40</f>
        <v>-1.7317164592861572E-2</v>
      </c>
      <c r="I25" s="148">
        <f>最終需要項目別移輸入誘発額!I25/生産者価格評価表!AT$40</f>
        <v>1.3027747795145711E-2</v>
      </c>
      <c r="J25" s="148">
        <f>+最終需要項目別移輸入誘発額!J25/生産者価格評価表!AU$40</f>
        <v>1.3231597976781998E-2</v>
      </c>
    </row>
    <row r="26" spans="1:10" s="125" customFormat="1" ht="12.95" customHeight="1">
      <c r="A26" s="133">
        <v>21</v>
      </c>
      <c r="B26" s="143" t="s">
        <v>30</v>
      </c>
      <c r="C26" s="169">
        <f>最終需要項目別移輸入誘発額!C26/生産者価格評価表!AL$40</f>
        <v>0</v>
      </c>
      <c r="D26" s="147">
        <f>最終需要項目別移輸入誘発額!D26/生産者価格評価表!AM$40</f>
        <v>0</v>
      </c>
      <c r="E26" s="147">
        <f>最終需要項目別移輸入誘発額!E26/生産者価格評価表!AN$40</f>
        <v>0</v>
      </c>
      <c r="F26" s="147">
        <f>最終需要項目別移輸入誘発額!F26/生産者価格評価表!AO$40</f>
        <v>0</v>
      </c>
      <c r="G26" s="147">
        <f>最終需要項目別移輸入誘発額!G26/生産者価格評価表!AP$40</f>
        <v>0</v>
      </c>
      <c r="H26" s="147">
        <f>最終需要項目別移輸入誘発額!H26/生産者価格評価表!AQ$40</f>
        <v>0</v>
      </c>
      <c r="I26" s="148">
        <f>最終需要項目別移輸入誘発額!I26/生産者価格評価表!AT$40</f>
        <v>0</v>
      </c>
      <c r="J26" s="148">
        <f>+最終需要項目別移輸入誘発額!J26/生産者価格評価表!AU$40</f>
        <v>0</v>
      </c>
    </row>
    <row r="27" spans="1:10" s="125" customFormat="1" ht="12.95" customHeight="1">
      <c r="A27" s="133">
        <v>22</v>
      </c>
      <c r="B27" s="143" t="s">
        <v>31</v>
      </c>
      <c r="C27" s="169">
        <f>最終需要項目別移輸入誘発額!C27/生産者価格評価表!AL$40</f>
        <v>1.1601500322203386E-2</v>
      </c>
      <c r="D27" s="147">
        <f>最終需要項目別移輸入誘発額!D27/生産者価格評価表!AM$40</f>
        <v>1.4661583285703078E-2</v>
      </c>
      <c r="E27" s="147">
        <f>最終需要項目別移輸入誘発額!E27/生産者価格評価表!AN$40</f>
        <v>2.3922784344845801E-3</v>
      </c>
      <c r="F27" s="147">
        <f>最終需要項目別移輸入誘発額!F27/生産者価格評価表!AO$40</f>
        <v>6.3447900725107911E-3</v>
      </c>
      <c r="G27" s="147">
        <f>最終需要項目別移輸入誘発額!G27/生産者価格評価表!AP$40</f>
        <v>1.1206075849375042E-2</v>
      </c>
      <c r="H27" s="147">
        <f>最終需要項目別移輸入誘発額!H27/生産者価格評価表!AQ$40</f>
        <v>-5.3094663359359279E-2</v>
      </c>
      <c r="I27" s="148">
        <f>最終需要項目別移輸入誘発額!I27/生産者価格評価表!AT$40</f>
        <v>3.5904608283421737E-3</v>
      </c>
      <c r="J27" s="148">
        <f>+最終需要項目別移輸入誘発額!J27/生産者価格評価表!AU$40</f>
        <v>8.1835434800572055E-3</v>
      </c>
    </row>
    <row r="28" spans="1:10" s="125" customFormat="1" ht="12.95" customHeight="1">
      <c r="A28" s="133">
        <v>23</v>
      </c>
      <c r="B28" s="143" t="s">
        <v>32</v>
      </c>
      <c r="C28" s="169">
        <f>最終需要項目別移輸入誘発額!C28/生産者価格評価表!AL$40</f>
        <v>1.2540481109706765E-3</v>
      </c>
      <c r="D28" s="147">
        <f>最終需要項目別移輸入誘発額!D28/生産者価格評価表!AM$40</f>
        <v>4.4112293594117556E-3</v>
      </c>
      <c r="E28" s="147">
        <f>最終需要項目別移輸入誘発額!E28/生産者価格評価表!AN$40</f>
        <v>6.161091074135687E-4</v>
      </c>
      <c r="F28" s="147">
        <f>最終需要項目別移輸入誘発額!F28/生産者価格評価表!AO$40</f>
        <v>1.1673147991137127E-3</v>
      </c>
      <c r="G28" s="147">
        <f>最終需要項目別移輸入誘発額!G28/生産者価格評価表!AP$40</f>
        <v>9.6193789043016694E-4</v>
      </c>
      <c r="H28" s="147">
        <f>最終需要項目別移輸入誘発額!H28/生産者価格評価表!AQ$40</f>
        <v>-2.0438519323632692E-3</v>
      </c>
      <c r="I28" s="148">
        <f>最終需要項目別移輸入誘発額!I28/生産者価格評価表!AT$40</f>
        <v>9.5961178799942176E-4</v>
      </c>
      <c r="J28" s="148">
        <f>+最終需要項目別移輸入誘発額!J28/生産者価格評価表!AU$40</f>
        <v>2.0601002067171248E-3</v>
      </c>
    </row>
    <row r="29" spans="1:10" s="125" customFormat="1" ht="12.95" customHeight="1">
      <c r="A29" s="133">
        <v>24</v>
      </c>
      <c r="B29" s="143" t="s">
        <v>33</v>
      </c>
      <c r="C29" s="169">
        <f>最終需要項目別移輸入誘発額!C29/生産者価格評価表!AL$40</f>
        <v>0</v>
      </c>
      <c r="D29" s="147">
        <f>最終需要項目別移輸入誘発額!D29/生産者価格評価表!AM$40</f>
        <v>0</v>
      </c>
      <c r="E29" s="147">
        <f>最終需要項目別移輸入誘発額!E29/生産者価格評価表!AN$40</f>
        <v>0</v>
      </c>
      <c r="F29" s="147">
        <f>最終需要項目別移輸入誘発額!F29/生産者価格評価表!AO$40</f>
        <v>0</v>
      </c>
      <c r="G29" s="147">
        <f>最終需要項目別移輸入誘発額!G29/生産者価格評価表!AP$40</f>
        <v>0</v>
      </c>
      <c r="H29" s="147">
        <f>最終需要項目別移輸入誘発額!H29/生産者価格評価表!AQ$40</f>
        <v>0</v>
      </c>
      <c r="I29" s="148">
        <f>最終需要項目別移輸入誘発額!I29/生産者価格評価表!AT$40</f>
        <v>0</v>
      </c>
      <c r="J29" s="148">
        <f>+最終需要項目別移輸入誘発額!J29/生産者価格評価表!AU$40</f>
        <v>0</v>
      </c>
    </row>
    <row r="30" spans="1:10" s="125" customFormat="1" ht="12.95" customHeight="1">
      <c r="A30" s="133">
        <v>25</v>
      </c>
      <c r="B30" s="143" t="s">
        <v>34</v>
      </c>
      <c r="C30" s="169">
        <f>最終需要項目別移輸入誘発額!C30/生産者価格評価表!AL$40</f>
        <v>1.8499554674643197E-2</v>
      </c>
      <c r="D30" s="147">
        <f>最終需要項目別移輸入誘発額!D30/生産者価格評価表!AM$40</f>
        <v>1.7184246833102344E-2</v>
      </c>
      <c r="E30" s="147">
        <f>最終需要項目別移輸入誘発額!E30/生産者価格評価表!AN$40</f>
        <v>9.6531273219196499E-3</v>
      </c>
      <c r="F30" s="147">
        <f>最終需要項目別移輸入誘発額!F30/生産者価格評価表!AO$40</f>
        <v>2.1111277616107375E-2</v>
      </c>
      <c r="G30" s="147">
        <f>最終需要項目別移輸入誘発額!G30/生産者価格評価表!AP$40</f>
        <v>1.5104018496284633E-2</v>
      </c>
      <c r="H30" s="147">
        <f>最終需要項目別移輸入誘発額!H30/生産者価格評価表!AQ$40</f>
        <v>-6.8546812716426486E-2</v>
      </c>
      <c r="I30" s="148">
        <f>最終需要項目別移輸入誘発額!I30/生産者価格評価表!AT$40</f>
        <v>8.8456811281717677E-3</v>
      </c>
      <c r="J30" s="148">
        <f>+最終需要項目別移輸入誘発額!J30/生産者価格評価表!AU$40</f>
        <v>1.3306890455128784E-2</v>
      </c>
    </row>
    <row r="31" spans="1:10" s="125" customFormat="1" ht="12.95" customHeight="1">
      <c r="A31" s="133">
        <v>26</v>
      </c>
      <c r="B31" s="143" t="s">
        <v>35</v>
      </c>
      <c r="C31" s="169">
        <f>最終需要項目別移輸入誘発額!C31/生産者価格評価表!AL$40</f>
        <v>7.8531005097554011E-3</v>
      </c>
      <c r="D31" s="147">
        <f>最終需要項目別移輸入誘発額!D31/生産者価格評価表!AM$40</f>
        <v>1.1772648811752173E-2</v>
      </c>
      <c r="E31" s="147">
        <f>最終需要項目別移輸入誘発額!E31/生産者価格評価表!AN$40</f>
        <v>3.5427954058957173E-3</v>
      </c>
      <c r="F31" s="147">
        <f>最終需要項目別移輸入誘発額!F31/生産者価格評価表!AO$40</f>
        <v>4.4221590630303727E-3</v>
      </c>
      <c r="G31" s="147">
        <f>最終需要項目別移輸入誘発額!G31/生産者価格評価表!AP$40</f>
        <v>3.7496338559021574E-3</v>
      </c>
      <c r="H31" s="147">
        <f>最終需要項目別移輸入誘発額!H31/生産者価格評価表!AQ$40</f>
        <v>-5.003390389644348E-3</v>
      </c>
      <c r="I31" s="148">
        <f>最終需要項目別移輸入誘発額!I31/生産者価格評価表!AT$40</f>
        <v>2.7871924392730077E-3</v>
      </c>
      <c r="J31" s="148">
        <f>+最終需要項目別移輸入誘発額!J31/生産者価格評価表!AU$40</f>
        <v>6.1616527977988835E-3</v>
      </c>
    </row>
    <row r="32" spans="1:10" s="125" customFormat="1" ht="12.95" customHeight="1">
      <c r="A32" s="133">
        <v>27</v>
      </c>
      <c r="B32" s="143" t="s">
        <v>36</v>
      </c>
      <c r="C32" s="169">
        <f>最終需要項目別移輸入誘発額!C32/生産者価格評価表!AL$40</f>
        <v>0</v>
      </c>
      <c r="D32" s="147">
        <f>最終需要項目別移輸入誘発額!D32/生産者価格評価表!AM$40</f>
        <v>0</v>
      </c>
      <c r="E32" s="147">
        <f>最終需要項目別移輸入誘発額!E32/生産者価格評価表!AN$40</f>
        <v>0</v>
      </c>
      <c r="F32" s="147">
        <f>最終需要項目別移輸入誘発額!F32/生産者価格評価表!AO$40</f>
        <v>0</v>
      </c>
      <c r="G32" s="147">
        <f>最終需要項目別移輸入誘発額!G32/生産者価格評価表!AP$40</f>
        <v>0</v>
      </c>
      <c r="H32" s="147">
        <f>最終需要項目別移輸入誘発額!H32/生産者価格評価表!AQ$40</f>
        <v>0</v>
      </c>
      <c r="I32" s="148">
        <f>最終需要項目別移輸入誘発額!I32/生産者価格評価表!AT$40</f>
        <v>0</v>
      </c>
      <c r="J32" s="148">
        <f>+最終需要項目別移輸入誘発額!J32/生産者価格評価表!AU$40</f>
        <v>0</v>
      </c>
    </row>
    <row r="33" spans="1:10" s="125" customFormat="1" ht="12.95" customHeight="1">
      <c r="A33" s="133">
        <v>28</v>
      </c>
      <c r="B33" s="143" t="s">
        <v>37</v>
      </c>
      <c r="C33" s="169">
        <f>最終需要項目別移輸入誘発額!C33/生産者価格評価表!AL$40</f>
        <v>1.2082417618524823E-4</v>
      </c>
      <c r="D33" s="147">
        <f>最終需要項目別移輸入誘発額!D33/生産者価格評価表!AM$40</f>
        <v>1.3100379677614441E-3</v>
      </c>
      <c r="E33" s="147">
        <f>最終需要項目別移輸入誘発額!E33/生産者価格評価表!AN$40</f>
        <v>1.6036645755151499E-2</v>
      </c>
      <c r="F33" s="147">
        <f>最終需要項目別移輸入誘発額!F33/生産者価格評価表!AO$40</f>
        <v>2.0528902124209868E-4</v>
      </c>
      <c r="G33" s="147">
        <f>最終需要項目別移輸入誘発額!G33/生産者価格評価表!AP$40</f>
        <v>2.3218295961426418E-4</v>
      </c>
      <c r="H33" s="147">
        <f>最終需要項目別移輸入誘発額!H33/生産者価格評価表!AQ$40</f>
        <v>-6.2333767859007493E-4</v>
      </c>
      <c r="I33" s="148">
        <f>最終需要項目別移輸入誘発額!I33/生産者価格評価表!AT$40</f>
        <v>1.569715351819006E-3</v>
      </c>
      <c r="J33" s="148">
        <f>+最終需要項目別移輸入誘発額!J33/生産者価格評価表!AU$40</f>
        <v>3.4459833296445904E-3</v>
      </c>
    </row>
    <row r="34" spans="1:10" s="125" customFormat="1" ht="12.95" customHeight="1">
      <c r="A34" s="133">
        <v>29</v>
      </c>
      <c r="B34" s="143" t="s">
        <v>38</v>
      </c>
      <c r="C34" s="169">
        <f>最終需要項目別移輸入誘発額!C34/生産者価格評価表!AL$40</f>
        <v>0</v>
      </c>
      <c r="D34" s="147">
        <f>最終需要項目別移輸入誘発額!D34/生産者価格評価表!AM$40</f>
        <v>0</v>
      </c>
      <c r="E34" s="147">
        <f>最終需要項目別移輸入誘発額!E34/生産者価格評価表!AN$40</f>
        <v>0</v>
      </c>
      <c r="F34" s="147">
        <f>最終需要項目別移輸入誘発額!F34/生産者価格評価表!AO$40</f>
        <v>0</v>
      </c>
      <c r="G34" s="147">
        <f>最終需要項目別移輸入誘発額!G34/生産者価格評価表!AP$40</f>
        <v>0</v>
      </c>
      <c r="H34" s="147">
        <f>最終需要項目別移輸入誘発額!H34/生産者価格評価表!AQ$40</f>
        <v>0</v>
      </c>
      <c r="I34" s="148">
        <f>最終需要項目別移輸入誘発額!I34/生産者価格評価表!AT$40</f>
        <v>0</v>
      </c>
      <c r="J34" s="148">
        <f>+最終需要項目別移輸入誘発額!J34/生産者価格評価表!AU$40</f>
        <v>0</v>
      </c>
    </row>
    <row r="35" spans="1:10" s="125" customFormat="1" ht="12.95" customHeight="1">
      <c r="A35" s="133">
        <v>30</v>
      </c>
      <c r="B35" s="143" t="s">
        <v>39</v>
      </c>
      <c r="C35" s="169">
        <f>最終需要項目別移輸入誘発額!C35/生産者価格評価表!AL$40</f>
        <v>0</v>
      </c>
      <c r="D35" s="147">
        <f>最終需要項目別移輸入誘発額!D35/生産者価格評価表!AM$40</f>
        <v>0</v>
      </c>
      <c r="E35" s="147">
        <f>最終需要項目別移輸入誘発額!E35/生産者価格評価表!AN$40</f>
        <v>0</v>
      </c>
      <c r="F35" s="147">
        <f>最終需要項目別移輸入誘発額!F35/生産者価格評価表!AO$40</f>
        <v>0</v>
      </c>
      <c r="G35" s="147">
        <f>最終需要項目別移輸入誘発額!G35/生産者価格評価表!AP$40</f>
        <v>0</v>
      </c>
      <c r="H35" s="147">
        <f>最終需要項目別移輸入誘発額!H35/生産者価格評価表!AQ$40</f>
        <v>0</v>
      </c>
      <c r="I35" s="148">
        <f>最終需要項目別移輸入誘発額!I35/生産者価格評価表!AT$40</f>
        <v>0</v>
      </c>
      <c r="J35" s="148">
        <f>+最終需要項目別移輸入誘発額!J35/生産者価格評価表!AU$40</f>
        <v>0</v>
      </c>
    </row>
    <row r="36" spans="1:10" s="125" customFormat="1" ht="12.95" customHeight="1">
      <c r="A36" s="133">
        <v>31</v>
      </c>
      <c r="B36" s="143" t="s">
        <v>40</v>
      </c>
      <c r="C36" s="169">
        <f>最終需要項目別移輸入誘発額!C36/生産者価格評価表!AL$40</f>
        <v>1.6231485217248185E-2</v>
      </c>
      <c r="D36" s="147">
        <f>最終需要項目別移輸入誘発額!D36/生産者価格評価表!AM$40</f>
        <v>2.3994886502750706E-2</v>
      </c>
      <c r="E36" s="147">
        <f>最終需要項目別移輸入誘発額!E36/生産者価格評価表!AN$40</f>
        <v>2.537294765147715E-2</v>
      </c>
      <c r="F36" s="147">
        <f>最終需要項目別移輸入誘発額!F36/生産者価格評価表!AO$40</f>
        <v>3.6026166239510077E-2</v>
      </c>
      <c r="G36" s="147">
        <f>最終需要項目別移輸入誘発額!G36/生産者価格評価表!AP$40</f>
        <v>4.1919288326480279E-2</v>
      </c>
      <c r="H36" s="147">
        <f>最終需要項目別移輸入誘発額!H36/生産者価格評価表!AQ$40</f>
        <v>-2.5063305263270479E-2</v>
      </c>
      <c r="I36" s="148">
        <f>最終需要項目別移輸入誘発額!I36/生産者価格評価表!AT$40</f>
        <v>1.7091612602329852E-2</v>
      </c>
      <c r="J36" s="148">
        <f>+最終需要項目別移輸入誘発額!J36/生産者価格評価表!AU$40</f>
        <v>2.432688187549787E-2</v>
      </c>
    </row>
    <row r="37" spans="1:10" s="125" customFormat="1" ht="12.95" customHeight="1">
      <c r="A37" s="133">
        <v>32</v>
      </c>
      <c r="B37" s="143" t="s">
        <v>41</v>
      </c>
      <c r="C37" s="169">
        <f>最終需要項目別移輸入誘発額!C37/生産者価格評価表!AL$40</f>
        <v>0.1245877252760736</v>
      </c>
      <c r="D37" s="147">
        <f>最終需要項目別移輸入誘発額!D37/生産者価格評価表!AM$40</f>
        <v>2.3355578554218766E-2</v>
      </c>
      <c r="E37" s="147">
        <f>最終需要項目別移輸入誘発額!E37/生産者価格評価表!AN$40</f>
        <v>1.4200258317297299E-3</v>
      </c>
      <c r="F37" s="147">
        <f>最終需要項目別移輸入誘発額!F37/生産者価格評価表!AO$40</f>
        <v>4.068993575338297E-4</v>
      </c>
      <c r="G37" s="147">
        <f>最終需要項目別移輸入誘発額!G37/生産者価格評価表!AP$40</f>
        <v>3.6278074868548919E-4</v>
      </c>
      <c r="H37" s="147">
        <f>最終需要項目別移輸入誘発額!H37/生産者価格評価表!AQ$40</f>
        <v>-5.3383240209927459E-4</v>
      </c>
      <c r="I37" s="148">
        <f>最終需要項目別移輸入誘発額!I37/生産者価格評価表!AT$40</f>
        <v>5.2628721356891067E-4</v>
      </c>
      <c r="J37" s="148">
        <f>+最終需要項目別移輸入誘発額!J37/生産者価格評価表!AU$40</f>
        <v>1.0811077977910579E-2</v>
      </c>
    </row>
    <row r="38" spans="1:10" s="125" customFormat="1" ht="12.95" customHeight="1">
      <c r="A38" s="133" t="s">
        <v>9</v>
      </c>
      <c r="B38" s="143" t="s">
        <v>42</v>
      </c>
      <c r="C38" s="169">
        <f>最終需要項目別移輸入誘発額!C38/生産者価格評価表!AL$40</f>
        <v>0</v>
      </c>
      <c r="D38" s="147">
        <f>最終需要項目別移輸入誘発額!D38/生産者価格評価表!AM$40</f>
        <v>0</v>
      </c>
      <c r="E38" s="147">
        <f>最終需要項目別移輸入誘発額!E38/生産者価格評価表!AN$40</f>
        <v>0</v>
      </c>
      <c r="F38" s="147">
        <f>最終需要項目別移輸入誘発額!F38/生産者価格評価表!AO$40</f>
        <v>0</v>
      </c>
      <c r="G38" s="147">
        <f>最終需要項目別移輸入誘発額!G38/生産者価格評価表!AP$40</f>
        <v>0</v>
      </c>
      <c r="H38" s="147">
        <f>最終需要項目別移輸入誘発額!H38/生産者価格評価表!AQ$40</f>
        <v>0</v>
      </c>
      <c r="I38" s="148">
        <f>最終需要項目別移輸入誘発額!I38/生産者価格評価表!AT$40</f>
        <v>0</v>
      </c>
      <c r="J38" s="148">
        <f>+最終需要項目別移輸入誘発額!J38/生産者価格評価表!AU$40</f>
        <v>0</v>
      </c>
    </row>
    <row r="39" spans="1:10" s="125" customFormat="1" ht="12.95" customHeight="1" thickBot="1">
      <c r="A39" s="149" t="s">
        <v>10</v>
      </c>
      <c r="B39" s="150" t="s">
        <v>43</v>
      </c>
      <c r="C39" s="169">
        <f>最終需要項目別移輸入誘発額!C39/生産者価格評価表!AL$40</f>
        <v>2.2964283422042631E-4</v>
      </c>
      <c r="D39" s="147">
        <f>最終需要項目別移輸入誘発額!D39/生産者価格評価表!AM$40</f>
        <v>3.7464210820434404E-4</v>
      </c>
      <c r="E39" s="147">
        <f>最終需要項目別移輸入誘発額!E39/生産者価格評価表!AN$40</f>
        <v>1.0396662963861243E-4</v>
      </c>
      <c r="F39" s="147">
        <f>最終需要項目別移輸入誘発額!F39/生産者価格評価表!AO$40</f>
        <v>2.96494125926002E-4</v>
      </c>
      <c r="G39" s="147">
        <f>最終需要項目別移輸入誘発額!G39/生産者価格評価表!AP$40</f>
        <v>2.1706112017937183E-4</v>
      </c>
      <c r="H39" s="147">
        <f>最終需要項目別移輸入誘発額!H39/生産者価格評価表!AQ$40</f>
        <v>-6.3214709166604184E-4</v>
      </c>
      <c r="I39" s="148">
        <f>最終需要項目別移輸入誘発額!I39/生産者価格評価表!AT$40</f>
        <v>2.1652068270983571E-4</v>
      </c>
      <c r="J39" s="148">
        <f>+最終需要項目別移輸入誘発額!J39/生産者価格評価表!AU$40</f>
        <v>2.5643785425607938E-4</v>
      </c>
    </row>
    <row r="40" spans="1:10" s="125" customFormat="1" ht="12.95" customHeight="1" thickBot="1">
      <c r="A40" s="151"/>
      <c r="B40" s="150" t="s">
        <v>134</v>
      </c>
      <c r="C40" s="152">
        <f>最終需要項目別移輸入誘発額!C40/生産者価格評価表!AL$40</f>
        <v>0.45797123164411557</v>
      </c>
      <c r="D40" s="153">
        <f>最終需要項目別移輸入誘発額!D40/生産者価格評価表!AM$40</f>
        <v>0.38041908884668613</v>
      </c>
      <c r="E40" s="153">
        <f>最終需要項目別移輸入誘発額!E40/生産者価格評価表!AN$40</f>
        <v>0.18650974666682454</v>
      </c>
      <c r="F40" s="153">
        <f>最終需要項目別移輸入誘発額!F40/生産者価格評価表!AO$40</f>
        <v>0.37007226768075935</v>
      </c>
      <c r="G40" s="153">
        <f>最終需要項目別移輸入誘発額!G40/生産者価格評価表!AP$40</f>
        <v>0.52935013760809202</v>
      </c>
      <c r="H40" s="153">
        <f>最終需要項目別移輸入誘発額!H40/生産者価格評価表!AQ$40</f>
        <v>4.7674610141605163</v>
      </c>
      <c r="I40" s="154">
        <f>最終需要項目別移輸入誘発額!I40/生産者価格評価表!AT$40</f>
        <v>0.41426757281333204</v>
      </c>
      <c r="J40" s="154">
        <f>+最終需要項目別移輸入誘発額!J40/生産者価格評価表!AU$40</f>
        <v>0.37798895245203035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3.5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workbookViewId="0">
      <selection activeCell="A47" sqref="A47:IV47"/>
    </sheetView>
  </sheetViews>
  <sheetFormatPr defaultRowHeight="13.5"/>
  <cols>
    <col min="1" max="1" width="3.625" style="88" customWidth="1"/>
    <col min="2" max="2" width="21.625" style="63" customWidth="1"/>
    <col min="3" max="7" width="10.75" style="59" customWidth="1"/>
    <col min="8" max="8" width="10.75" style="63" customWidth="1"/>
    <col min="9" max="16" width="10.75" style="59" customWidth="1"/>
    <col min="17" max="17" width="10.75" style="63" customWidth="1"/>
    <col min="18" max="18" width="10.75" style="59" customWidth="1"/>
    <col min="19" max="19" width="10.75" style="63" customWidth="1"/>
    <col min="20" max="20" width="10.75" style="64" customWidth="1"/>
    <col min="21" max="37" width="10.75" style="63" customWidth="1"/>
    <col min="38" max="16384" width="9" style="63"/>
  </cols>
  <sheetData>
    <row r="1" spans="1:37" s="61" customFormat="1" ht="18.75">
      <c r="A1" s="80" t="s">
        <v>153</v>
      </c>
      <c r="C1" s="89"/>
      <c r="D1" s="89"/>
      <c r="E1" s="89"/>
      <c r="F1" s="89"/>
      <c r="G1" s="89"/>
      <c r="I1" s="89"/>
      <c r="J1" s="89"/>
      <c r="K1" s="89"/>
      <c r="L1" s="89"/>
      <c r="M1" s="89"/>
      <c r="N1" s="89"/>
      <c r="O1" s="89"/>
      <c r="P1" s="89"/>
      <c r="R1" s="89"/>
      <c r="T1" s="62"/>
    </row>
    <row r="2" spans="1:37" ht="17.25">
      <c r="A2" s="81" t="s">
        <v>78</v>
      </c>
    </row>
    <row r="3" spans="1:37" s="61" customFormat="1" ht="14.25" thickBot="1">
      <c r="A3" s="82"/>
      <c r="C3" s="89"/>
      <c r="D3" s="89"/>
      <c r="E3" s="89"/>
      <c r="F3" s="89"/>
      <c r="G3" s="89"/>
      <c r="I3" s="89"/>
      <c r="J3" s="89"/>
      <c r="K3" s="89"/>
      <c r="L3" s="89"/>
      <c r="M3" s="89"/>
      <c r="N3" s="89"/>
      <c r="O3" s="89"/>
      <c r="P3" s="89"/>
      <c r="R3" s="89"/>
      <c r="T3" s="62"/>
      <c r="AC3" s="66"/>
      <c r="AK3" s="65"/>
    </row>
    <row r="4" spans="1:37" s="97" customFormat="1" ht="12.95" customHeight="1">
      <c r="A4" s="92"/>
      <c r="B4" s="93"/>
      <c r="C4" s="94" t="s">
        <v>0</v>
      </c>
      <c r="D4" s="94" t="s">
        <v>1</v>
      </c>
      <c r="E4" s="94" t="s">
        <v>2</v>
      </c>
      <c r="F4" s="94" t="s">
        <v>3</v>
      </c>
      <c r="G4" s="94" t="s">
        <v>4</v>
      </c>
      <c r="H4" s="94" t="s">
        <v>5</v>
      </c>
      <c r="I4" s="94" t="s">
        <v>6</v>
      </c>
      <c r="J4" s="94" t="s">
        <v>7</v>
      </c>
      <c r="K4" s="94" t="s">
        <v>8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5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 t="s">
        <v>9</v>
      </c>
      <c r="AJ4" s="94" t="s">
        <v>10</v>
      </c>
      <c r="AK4" s="96"/>
    </row>
    <row r="5" spans="1:37" s="67" customFormat="1" ht="32.25" thickBot="1">
      <c r="A5" s="84"/>
      <c r="B5" s="68"/>
      <c r="C5" s="90" t="s">
        <v>11</v>
      </c>
      <c r="D5" s="90" t="s">
        <v>12</v>
      </c>
      <c r="E5" s="90" t="s">
        <v>71</v>
      </c>
      <c r="F5" s="91" t="s">
        <v>13</v>
      </c>
      <c r="G5" s="90" t="s">
        <v>14</v>
      </c>
      <c r="H5" s="69" t="s">
        <v>15</v>
      </c>
      <c r="I5" s="90" t="s">
        <v>16</v>
      </c>
      <c r="J5" s="90" t="s">
        <v>17</v>
      </c>
      <c r="K5" s="90" t="s">
        <v>18</v>
      </c>
      <c r="L5" s="90" t="s">
        <v>19</v>
      </c>
      <c r="M5" s="90" t="s">
        <v>20</v>
      </c>
      <c r="N5" s="90" t="s">
        <v>21</v>
      </c>
      <c r="O5" s="90" t="s">
        <v>22</v>
      </c>
      <c r="P5" s="90" t="s">
        <v>23</v>
      </c>
      <c r="Q5" s="69" t="s">
        <v>24</v>
      </c>
      <c r="R5" s="90" t="s">
        <v>25</v>
      </c>
      <c r="S5" s="69" t="s">
        <v>26</v>
      </c>
      <c r="T5" s="70" t="s">
        <v>27</v>
      </c>
      <c r="U5" s="69" t="s">
        <v>28</v>
      </c>
      <c r="V5" s="69" t="s">
        <v>29</v>
      </c>
      <c r="W5" s="69" t="s">
        <v>30</v>
      </c>
      <c r="X5" s="69" t="s">
        <v>31</v>
      </c>
      <c r="Y5" s="69" t="s">
        <v>32</v>
      </c>
      <c r="Z5" s="69" t="s">
        <v>33</v>
      </c>
      <c r="AA5" s="69" t="s">
        <v>34</v>
      </c>
      <c r="AB5" s="69" t="s">
        <v>35</v>
      </c>
      <c r="AC5" s="69" t="s">
        <v>36</v>
      </c>
      <c r="AD5" s="69" t="s">
        <v>37</v>
      </c>
      <c r="AE5" s="69" t="s">
        <v>38</v>
      </c>
      <c r="AF5" s="69" t="s">
        <v>39</v>
      </c>
      <c r="AG5" s="69" t="s">
        <v>40</v>
      </c>
      <c r="AH5" s="69" t="s">
        <v>41</v>
      </c>
      <c r="AI5" s="69" t="s">
        <v>42</v>
      </c>
      <c r="AJ5" s="69" t="s">
        <v>43</v>
      </c>
      <c r="AK5" s="71" t="s">
        <v>81</v>
      </c>
    </row>
    <row r="6" spans="1:37" s="67" customFormat="1" ht="12.95" customHeight="1">
      <c r="A6" s="85" t="s">
        <v>74</v>
      </c>
      <c r="B6" s="72" t="s">
        <v>11</v>
      </c>
      <c r="C6" s="51">
        <f>ROUND(生産者価格評価表!C6/生産者価格評価表!C$48,6)</f>
        <v>0.110828</v>
      </c>
      <c r="D6" s="51">
        <f>ROUND(生産者価格評価表!D6/生産者価格評価表!D$48,6)</f>
        <v>2.0920000000000001E-3</v>
      </c>
      <c r="E6" s="51">
        <f>ROUND(生産者価格評価表!E6/生産者価格評価表!E$48,6)</f>
        <v>0</v>
      </c>
      <c r="F6" s="51">
        <f>ROUND(生産者価格評価表!F6/生産者価格評価表!F$48,6)</f>
        <v>0</v>
      </c>
      <c r="G6" s="51">
        <f>ROUND(生産者価格評価表!G6/生産者価格評価表!G$48,6)</f>
        <v>0.14183399999999999</v>
      </c>
      <c r="H6" s="51">
        <f>ROUND(生産者価格評価表!H6/生産者価格評価表!H$48,6)</f>
        <v>1.39E-3</v>
      </c>
      <c r="I6" s="51">
        <f>ROUND(生産者価格評価表!I6/生産者価格評価表!I$48,6)</f>
        <v>3.4200000000000002E-4</v>
      </c>
      <c r="J6" s="51">
        <f>ROUND(生産者価格評価表!J6/生産者価格評価表!J$48,6)</f>
        <v>3.1749999999999999E-3</v>
      </c>
      <c r="K6" s="51">
        <f>ROUND(生産者価格評価表!K6/生産者価格評価表!K$48,6)</f>
        <v>1.32E-3</v>
      </c>
      <c r="L6" s="51">
        <f>ROUND(生産者価格評価表!L6/生産者価格評価表!L$48,6)</f>
        <v>0</v>
      </c>
      <c r="M6" s="51">
        <f>ROUND(生産者価格評価表!M6/生産者価格評価表!M$48,7)</f>
        <v>0</v>
      </c>
      <c r="N6" s="51">
        <f>ROUND(生産者価格評価表!N6/生産者価格評価表!N$48,6)</f>
        <v>0</v>
      </c>
      <c r="O6" s="51">
        <f>ROUND(生産者価格評価表!O6/生産者価格評価表!O$48,6)</f>
        <v>0</v>
      </c>
      <c r="P6" s="51">
        <f>ROUND(生産者価格評価表!P6/生産者価格評価表!P$48,6)</f>
        <v>0</v>
      </c>
      <c r="Q6" s="51">
        <f>ROUND(生産者価格評価表!Q6/生産者価格評価表!Q$48,6)</f>
        <v>0</v>
      </c>
      <c r="R6" s="51">
        <f>ROUND(生産者価格評価表!R6/生産者価格評価表!R$48,6)</f>
        <v>0</v>
      </c>
      <c r="S6" s="51">
        <f>ROUND(生産者価格評価表!S6/生産者価格評価表!S$48,6)</f>
        <v>0</v>
      </c>
      <c r="T6" s="51">
        <f>ROUND(生産者価格評価表!T6/生産者価格評価表!T$48,6)</f>
        <v>6.0390000000000001E-3</v>
      </c>
      <c r="U6" s="51">
        <f>ROUND(生産者価格評価表!U6/生産者価格評価表!U$48,6)</f>
        <v>4.8859999999999997E-3</v>
      </c>
      <c r="V6" s="51">
        <f>ROUND(生産者価格評価表!V6/生産者価格評価表!V$48,6)</f>
        <v>0</v>
      </c>
      <c r="W6" s="51">
        <f>ROUND(生産者価格評価表!W6/生産者価格評価表!W$48,6)</f>
        <v>0</v>
      </c>
      <c r="X6" s="51">
        <f>ROUND(生産者価格評価表!X6/生産者価格評価表!X$48,6)</f>
        <v>4.4000000000000002E-4</v>
      </c>
      <c r="Y6" s="51">
        <f>ROUND(生産者価格評価表!Y6/生産者価格評価表!Y$48,6)</f>
        <v>0</v>
      </c>
      <c r="Z6" s="51">
        <f>ROUND(生産者価格評価表!Z6/生産者価格評価表!Z$48,6)</f>
        <v>0</v>
      </c>
      <c r="AA6" s="51">
        <f>ROUND(生産者価格評価表!AA6/生産者価格評価表!AA$48,6)</f>
        <v>0</v>
      </c>
      <c r="AB6" s="51">
        <f>ROUND(生産者価格評価表!AB6/生産者価格評価表!AB$48,6)</f>
        <v>0</v>
      </c>
      <c r="AC6" s="51">
        <f>ROUND(生産者価格評価表!AC6/生産者価格評価表!AC$48,6)</f>
        <v>2.4000000000000001E-5</v>
      </c>
      <c r="AD6" s="51">
        <f>ROUND(生産者価格評価表!AD6/生産者価格評価表!AD$48,6)</f>
        <v>6.6E-4</v>
      </c>
      <c r="AE6" s="51">
        <f>ROUND(生産者価格評価表!AE6/生産者価格評価表!AE$48,6)</f>
        <v>5.169E-3</v>
      </c>
      <c r="AF6" s="51">
        <f>ROUND(生産者価格評価表!AF6/生産者価格評価表!AF$48,6)</f>
        <v>2.1250000000000002E-3</v>
      </c>
      <c r="AG6" s="51">
        <f>ROUND(生産者価格評価表!AG6/生産者価格評価表!AG$48,6)</f>
        <v>3.1000000000000001E-5</v>
      </c>
      <c r="AH6" s="51">
        <f>ROUND(生産者価格評価表!AH6/生産者価格評価表!AH$48,6)</f>
        <v>2.1787000000000001E-2</v>
      </c>
      <c r="AI6" s="51">
        <f>ROUND(生産者価格評価表!AI6/生産者価格評価表!AI$48,6)</f>
        <v>0</v>
      </c>
      <c r="AJ6" s="51">
        <f>ROUND(生産者価格評価表!AJ6/生産者価格評価表!AJ$48,6)</f>
        <v>0</v>
      </c>
      <c r="AK6" s="52">
        <f>ROUND(生産者価格評価表!AK6/生産者価格評価表!AK$48,6)</f>
        <v>5.777E-3</v>
      </c>
    </row>
    <row r="7" spans="1:37" s="67" customFormat="1" ht="12.95" customHeight="1">
      <c r="A7" s="85" t="s">
        <v>75</v>
      </c>
      <c r="B7" s="72" t="s">
        <v>12</v>
      </c>
      <c r="C7" s="51">
        <f>ROUND(生産者価格評価表!C7/生産者価格評価表!C$48,6)</f>
        <v>2.12E-4</v>
      </c>
      <c r="D7" s="51">
        <f>ROUND(生産者価格評価表!D7/生産者価格評価表!D$48,6)</f>
        <v>0.27447700000000003</v>
      </c>
      <c r="E7" s="51">
        <f>ROUND(生産者価格評価表!E7/生産者価格評価表!E$48,6)</f>
        <v>6.9999999999999999E-4</v>
      </c>
      <c r="F7" s="51">
        <f>ROUND(生産者価格評価表!F7/生産者価格評価表!F$48,6)</f>
        <v>0</v>
      </c>
      <c r="G7" s="51">
        <f>ROUND(生産者価格評価表!G7/生産者価格評価表!G$48,6)</f>
        <v>3.8099999999999999E-4</v>
      </c>
      <c r="H7" s="51">
        <f>ROUND(生産者価格評価表!H7/生産者価格評価表!H$48,6)</f>
        <v>0</v>
      </c>
      <c r="I7" s="51">
        <f>ROUND(生産者価格評価表!I7/生産者価格評価表!I$48,6)</f>
        <v>1.0756999999999999E-2</v>
      </c>
      <c r="J7" s="51">
        <f>ROUND(生産者価格評価表!J7/生産者価格評価表!J$48,6)</f>
        <v>0</v>
      </c>
      <c r="K7" s="51">
        <f>ROUND(生産者価格評価表!K7/生産者価格評価表!K$48,6)</f>
        <v>0</v>
      </c>
      <c r="L7" s="51">
        <f>ROUND(生産者価格評価表!L7/生産者価格評価表!L$48,6)</f>
        <v>0</v>
      </c>
      <c r="M7" s="51">
        <f>ROUND(生産者価格評価表!M7/生産者価格評価表!M$48,6)</f>
        <v>0</v>
      </c>
      <c r="N7" s="51">
        <f>ROUND(生産者価格評価表!N7/生産者価格評価表!N$48,6)</f>
        <v>0</v>
      </c>
      <c r="O7" s="51">
        <f>ROUND(生産者価格評価表!O7/生産者価格評価表!O$48,6)</f>
        <v>0</v>
      </c>
      <c r="P7" s="51">
        <f>ROUND(生産者価格評価表!P7/生産者価格評価表!P$48,6)</f>
        <v>0</v>
      </c>
      <c r="Q7" s="51">
        <f>ROUND(生産者価格評価表!Q7/生産者価格評価表!Q$48,6)</f>
        <v>0</v>
      </c>
      <c r="R7" s="51">
        <f>ROUND(生産者価格評価表!R7/生産者価格評価表!R$48,6)</f>
        <v>0</v>
      </c>
      <c r="S7" s="51">
        <f>ROUND(生産者価格評価表!S7/生産者価格評価表!S$48,6)</f>
        <v>0</v>
      </c>
      <c r="T7" s="51">
        <f>ROUND(生産者価格評価表!T7/生産者価格評価表!T$48,6)</f>
        <v>6.7000000000000002E-5</v>
      </c>
      <c r="U7" s="51">
        <f>ROUND(生産者価格評価表!U7/生産者価格評価表!U$48,6)</f>
        <v>2.02E-4</v>
      </c>
      <c r="V7" s="51">
        <f>ROUND(生産者価格評価表!V7/生産者価格評価表!V$48,6)</f>
        <v>0</v>
      </c>
      <c r="W7" s="51">
        <f>ROUND(生産者価格評価表!W7/生産者価格評価表!W$48,6)</f>
        <v>0</v>
      </c>
      <c r="X7" s="51">
        <f>ROUND(生産者価格評価表!X7/生産者価格評価表!X$48,6)</f>
        <v>0</v>
      </c>
      <c r="Y7" s="51">
        <f>ROUND(生産者価格評価表!Y7/生産者価格評価表!Y$48,6)</f>
        <v>0</v>
      </c>
      <c r="Z7" s="51">
        <f>ROUND(生産者価格評価表!Z7/生産者価格評価表!Z$48,6)</f>
        <v>0</v>
      </c>
      <c r="AA7" s="51">
        <f>ROUND(生産者価格評価表!AA7/生産者価格評価表!AA$48,6)</f>
        <v>0</v>
      </c>
      <c r="AB7" s="51">
        <f>ROUND(生産者価格評価表!AB7/生産者価格評価表!AB$48,6)</f>
        <v>0</v>
      </c>
      <c r="AC7" s="51">
        <f>ROUND(生産者価格評価表!AC7/生産者価格評価表!AC$48,6)</f>
        <v>0</v>
      </c>
      <c r="AD7" s="51">
        <f>ROUND(生産者価格評価表!AD7/生産者価格評価表!AD$48,6)</f>
        <v>0</v>
      </c>
      <c r="AE7" s="51">
        <f>ROUND(生産者価格評価表!AE7/生産者価格評価表!AE$48,6)</f>
        <v>4.8000000000000001E-5</v>
      </c>
      <c r="AF7" s="51">
        <f>ROUND(生産者価格評価表!AF7/生産者価格評価表!AF$48,6)</f>
        <v>0</v>
      </c>
      <c r="AG7" s="51">
        <f>ROUND(生産者価格評価表!AG7/生産者価格評価表!AG$48,6)</f>
        <v>0</v>
      </c>
      <c r="AH7" s="51">
        <f>ROUND(生産者価格評価表!AH7/生産者価格評価表!AH$48,6)</f>
        <v>4.66E-4</v>
      </c>
      <c r="AI7" s="51">
        <f>ROUND(生産者価格評価表!AI7/生産者価格評価表!AI$48,6)</f>
        <v>0</v>
      </c>
      <c r="AJ7" s="51">
        <f>ROUND(生産者価格評価表!AJ7/生産者価格評価表!AJ$48,6)</f>
        <v>0</v>
      </c>
      <c r="AK7" s="52">
        <f>ROUND(生産者価格評価表!AK7/生産者価格評価表!AK$48,6)</f>
        <v>7.1900000000000002E-4</v>
      </c>
    </row>
    <row r="8" spans="1:37" s="67" customFormat="1" ht="12.95" customHeight="1">
      <c r="A8" s="85" t="s">
        <v>76</v>
      </c>
      <c r="B8" s="72" t="s">
        <v>71</v>
      </c>
      <c r="C8" s="51">
        <f>ROUND(生産者価格評価表!C8/生産者価格評価表!C$48,6)</f>
        <v>0</v>
      </c>
      <c r="D8" s="51">
        <f>ROUND(生産者価格評価表!D8/生産者価格評価表!D$48,6)</f>
        <v>0</v>
      </c>
      <c r="E8" s="51">
        <f>ROUND(生産者価格評価表!E8/生産者価格評価表!E$48,6)</f>
        <v>7.4660000000000004E-3</v>
      </c>
      <c r="F8" s="51">
        <f>ROUND(生産者価格評価表!F8/生産者価格評価表!F$48,6)</f>
        <v>0</v>
      </c>
      <c r="G8" s="51">
        <f>ROUND(生産者価格評価表!G8/生産者価格評価表!G$48,6)</f>
        <v>7.6879000000000003E-2</v>
      </c>
      <c r="H8" s="51">
        <f>ROUND(生産者価格評価表!H8/生産者価格評価表!H$48,6)</f>
        <v>0</v>
      </c>
      <c r="I8" s="51">
        <f>ROUND(生産者価格評価表!I8/生産者価格評価表!I$48,6)</f>
        <v>0</v>
      </c>
      <c r="J8" s="51">
        <f>ROUND(生産者価格評価表!J8/生産者価格評価表!J$48,6)</f>
        <v>0</v>
      </c>
      <c r="K8" s="51">
        <f>ROUND(生産者価格評価表!K8/生産者価格評価表!K$48,6)</f>
        <v>0</v>
      </c>
      <c r="L8" s="51">
        <f>ROUND(生産者価格評価表!L8/生産者価格評価表!L$48,6)</f>
        <v>0</v>
      </c>
      <c r="M8" s="51">
        <f>ROUND(生産者価格評価表!M8/生産者価格評価表!M$48,6)</f>
        <v>0</v>
      </c>
      <c r="N8" s="51">
        <f>ROUND(生産者価格評価表!N8/生産者価格評価表!N$48,6)</f>
        <v>0</v>
      </c>
      <c r="O8" s="51">
        <f>ROUND(生産者価格評価表!O8/生産者価格評価表!O$48,6)</f>
        <v>0</v>
      </c>
      <c r="P8" s="51">
        <f>ROUND(生産者価格評価表!P8/生産者価格評価表!P$48,6)</f>
        <v>0</v>
      </c>
      <c r="Q8" s="51">
        <f>ROUND(生産者価格評価表!Q8/生産者価格評価表!Q$48,6)</f>
        <v>0</v>
      </c>
      <c r="R8" s="51">
        <f>ROUND(生産者価格評価表!R8/生産者価格評価表!R$48,6)</f>
        <v>0</v>
      </c>
      <c r="S8" s="51">
        <f>ROUND(生産者価格評価表!S8/生産者価格評価表!S$48,6)</f>
        <v>0</v>
      </c>
      <c r="T8" s="51">
        <f>ROUND(生産者価格評価表!T8/生産者価格評価表!T$48,6)</f>
        <v>0</v>
      </c>
      <c r="U8" s="51">
        <f>ROUND(生産者価格評価表!U8/生産者価格評価表!U$48,6)</f>
        <v>0</v>
      </c>
      <c r="V8" s="51">
        <f>ROUND(生産者価格評価表!V8/生産者価格評価表!V$48,6)</f>
        <v>0</v>
      </c>
      <c r="W8" s="51">
        <f>ROUND(生産者価格評価表!W8/生産者価格評価表!W$48,6)</f>
        <v>0</v>
      </c>
      <c r="X8" s="51">
        <f>ROUND(生産者価格評価表!X8/生産者価格評価表!X$48,6)</f>
        <v>0</v>
      </c>
      <c r="Y8" s="51">
        <f>ROUND(生産者価格評価表!Y8/生産者価格評価表!Y$48,6)</f>
        <v>0</v>
      </c>
      <c r="Z8" s="51">
        <f>ROUND(生産者価格評価表!Z8/生産者価格評価表!Z$48,6)</f>
        <v>0</v>
      </c>
      <c r="AA8" s="51">
        <f>ROUND(生産者価格評価表!AA8/生産者価格評価表!AA$48,6)</f>
        <v>0</v>
      </c>
      <c r="AB8" s="51">
        <f>ROUND(生産者価格評価表!AB8/生産者価格評価表!AB$48,6)</f>
        <v>0</v>
      </c>
      <c r="AC8" s="51">
        <f>ROUND(生産者価格評価表!AC8/生産者価格評価表!AC$48,6)</f>
        <v>0</v>
      </c>
      <c r="AD8" s="51">
        <f>ROUND(生産者価格評価表!AD8/生産者価格評価表!AD$48,6)</f>
        <v>0</v>
      </c>
      <c r="AE8" s="51">
        <f>ROUND(生産者価格評価表!AE8/生産者価格評価表!AE$48,6)</f>
        <v>4.95E-4</v>
      </c>
      <c r="AF8" s="51">
        <f>ROUND(生産者価格評価表!AF8/生産者価格評価表!AF$48,6)</f>
        <v>0</v>
      </c>
      <c r="AG8" s="51">
        <f>ROUND(生産者価格評価表!AG8/生産者価格評価表!AG$48,6)</f>
        <v>0</v>
      </c>
      <c r="AH8" s="51">
        <f>ROUND(生産者価格評価表!AH8/生産者価格評価表!AH$48,6)</f>
        <v>1.3829999999999999E-3</v>
      </c>
      <c r="AI8" s="51">
        <f>ROUND(生産者価格評価表!AI8/生産者価格評価表!AI$48,6)</f>
        <v>0</v>
      </c>
      <c r="AJ8" s="51">
        <f>ROUND(生産者価格評価表!AJ8/生産者価格評価表!AJ$48,6)</f>
        <v>0</v>
      </c>
      <c r="AK8" s="52">
        <f>ROUND(生産者価格評価表!AK8/生産者価格評価表!AK$48,6)</f>
        <v>1.542E-3</v>
      </c>
    </row>
    <row r="9" spans="1:37" s="67" customFormat="1" ht="12.95" customHeight="1">
      <c r="A9" s="85" t="s">
        <v>77</v>
      </c>
      <c r="B9" s="72" t="s">
        <v>13</v>
      </c>
      <c r="C9" s="51">
        <f>ROUND(生産者価格評価表!C9/生産者価格評価表!C$48,6)</f>
        <v>0</v>
      </c>
      <c r="D9" s="51">
        <f>ROUND(生産者価格評価表!D9/生産者価格評価表!D$48,6)</f>
        <v>0</v>
      </c>
      <c r="E9" s="51">
        <f>ROUND(生産者価格評価表!E9/生産者価格評価表!E$48,6)</f>
        <v>0</v>
      </c>
      <c r="F9" s="51">
        <f>ROUND(生産者価格評価表!F9/生産者価格評価表!F$48,6)</f>
        <v>0</v>
      </c>
      <c r="G9" s="51">
        <f>ROUND(生産者価格評価表!G9/生産者価格評価表!G$48,6)</f>
        <v>0</v>
      </c>
      <c r="H9" s="51">
        <f>ROUND(生産者価格評価表!H9/生産者価格評価表!H$48,6)</f>
        <v>0</v>
      </c>
      <c r="I9" s="51">
        <f>ROUND(生産者価格評価表!I9/生産者価格評価表!I$48,6)</f>
        <v>3.003E-3</v>
      </c>
      <c r="J9" s="51">
        <f>ROUND(生産者価格評価表!J9/生産者価格評価表!J$48,6)</f>
        <v>3.1749999999999999E-3</v>
      </c>
      <c r="K9" s="51">
        <f>ROUND(生産者価格評価表!K9/生産者価格評価表!K$48,6)</f>
        <v>0.108251</v>
      </c>
      <c r="L9" s="51">
        <f>ROUND(生産者価格評価表!L9/生産者価格評価表!L$48,6)</f>
        <v>0.117718</v>
      </c>
      <c r="M9" s="51">
        <f>ROUND(生産者価格評価表!M9/生産者価格評価表!M$48,6)</f>
        <v>0</v>
      </c>
      <c r="N9" s="51">
        <v>8.3909999999999992E-3</v>
      </c>
      <c r="O9" s="51">
        <f>ROUND(生産者価格評価表!O9/生産者価格評価表!O$48,6)</f>
        <v>7.3999999999999996E-5</v>
      </c>
      <c r="P9" s="51">
        <f>ROUND(生産者価格評価表!P9/生産者価格評価表!P$48,6)</f>
        <v>0</v>
      </c>
      <c r="Q9" s="51">
        <f>ROUND(生産者価格評価表!Q9/生産者価格評価表!Q$48,6)</f>
        <v>3.0000000000000001E-6</v>
      </c>
      <c r="R9" s="51">
        <f>ROUND(生産者価格評価表!R9/生産者価格評価表!R$48,6)</f>
        <v>0</v>
      </c>
      <c r="S9" s="51">
        <f>ROUND(生産者価格評価表!S9/生産者価格評価表!S$48,6)</f>
        <v>0</v>
      </c>
      <c r="T9" s="51">
        <f>ROUND(生産者価格評価表!T9/生産者価格評価表!T$48,6)</f>
        <v>4.4949999999999999E-3</v>
      </c>
      <c r="U9" s="51">
        <f>ROUND(生産者価格評価表!U9/生産者価格評価表!U$48,6)</f>
        <v>1.5743E-2</v>
      </c>
      <c r="V9" s="51">
        <f>ROUND(生産者価格評価表!V9/生産者価格評価表!V$48,6)</f>
        <v>6.3657000000000005E-2</v>
      </c>
      <c r="W9" s="51">
        <f>ROUND(生産者価格評価表!W9/生産者価格評価表!W$48,6)</f>
        <v>0</v>
      </c>
      <c r="X9" s="51">
        <f>ROUND(生産者価格評価表!X9/生産者価格評価表!X$48,6)</f>
        <v>0</v>
      </c>
      <c r="Y9" s="51">
        <f>ROUND(生産者価格評価表!Y9/生産者価格評価表!Y$48,6)</f>
        <v>0</v>
      </c>
      <c r="Z9" s="51">
        <f>ROUND(生産者価格評価表!Z9/生産者価格評価表!Z$48,6)</f>
        <v>0</v>
      </c>
      <c r="AA9" s="51">
        <f>ROUND(生産者価格評価表!AA9/生産者価格評価表!AA$48,6)</f>
        <v>0</v>
      </c>
      <c r="AB9" s="51">
        <f>ROUND(生産者価格評価表!AB9/生産者価格評価表!AB$48,6)</f>
        <v>0</v>
      </c>
      <c r="AC9" s="51">
        <f>ROUND(生産者価格評価表!AC9/生産者価格評価表!AC$48,6)</f>
        <v>0</v>
      </c>
      <c r="AD9" s="51">
        <f>ROUND(生産者価格評価表!AD9/生産者価格評価表!AD$48,6)</f>
        <v>8.7000000000000001E-5</v>
      </c>
      <c r="AE9" s="51">
        <f>ROUND(生産者価格評価表!AE9/生産者価格評価表!AE$48,6)</f>
        <v>0</v>
      </c>
      <c r="AF9" s="51">
        <f>ROUND(生産者価格評価表!AF9/生産者価格評価表!AF$48,6)</f>
        <v>0</v>
      </c>
      <c r="AG9" s="51">
        <f>ROUND(生産者価格評価表!AG9/生産者価格評価表!AG$48,6)</f>
        <v>0</v>
      </c>
      <c r="AH9" s="51">
        <f>ROUND(生産者価格評価表!AH9/生産者価格評価表!AH$48,6)</f>
        <v>-1.4E-5</v>
      </c>
      <c r="AI9" s="51">
        <f>ROUND(生産者価格評価表!AI9/生産者価格評価表!AI$48,6)</f>
        <v>0</v>
      </c>
      <c r="AJ9" s="51">
        <f>ROUND(生産者価格評価表!AJ9/生産者価格評価表!AJ$48,6)</f>
        <v>0</v>
      </c>
      <c r="AK9" s="52">
        <f>ROUND(生産者価格評価表!AK9/生産者価格評価表!AK$48,6)</f>
        <v>2.578E-3</v>
      </c>
    </row>
    <row r="10" spans="1:37" s="67" customFormat="1" ht="12.95" customHeight="1">
      <c r="A10" s="85" t="s">
        <v>50</v>
      </c>
      <c r="B10" s="72" t="s">
        <v>14</v>
      </c>
      <c r="C10" s="51">
        <f>ROUND(生産者価格評価表!C10/生産者価格評価表!C$48,6)</f>
        <v>6.7304000000000003E-2</v>
      </c>
      <c r="D10" s="51">
        <f>ROUND(生産者価格評価表!D10/生産者価格評価表!D$48,6)</f>
        <v>1.0879E-2</v>
      </c>
      <c r="E10" s="51">
        <f>ROUND(生産者価格評価表!E10/生産者価格評価表!E$48,6)</f>
        <v>5.5295999999999998E-2</v>
      </c>
      <c r="F10" s="51">
        <f>ROUND(生産者価格評価表!F10/生産者価格評価表!F$48,6)</f>
        <v>0</v>
      </c>
      <c r="G10" s="51">
        <f>ROUND(生産者価格評価表!G10/生産者価格評価表!G$48,6)</f>
        <v>0.168464</v>
      </c>
      <c r="H10" s="51">
        <f>ROUND(生産者価格評価表!H10/生産者価格評価表!H$48,6)</f>
        <v>1.6459999999999999E-3</v>
      </c>
      <c r="I10" s="51">
        <f>ROUND(生産者価格評価表!I10/生産者価格評価表!I$48,6)</f>
        <v>3.421E-3</v>
      </c>
      <c r="J10" s="51">
        <f>ROUND(生産者価格評価表!J10/生産者価格評価表!J$48,6)</f>
        <v>3.1749999999999999E-3</v>
      </c>
      <c r="K10" s="51">
        <f>ROUND(生産者価格評価表!K10/生産者価格評価表!K$48,6)</f>
        <v>0</v>
      </c>
      <c r="L10" s="51">
        <f>ROUND(生産者価格評価表!L10/生産者価格評価表!L$48,6)</f>
        <v>2.6899999999999998E-4</v>
      </c>
      <c r="M10" s="51">
        <f>ROUND(生産者価格評価表!M10/生産者価格評価表!M$48,6)</f>
        <v>0</v>
      </c>
      <c r="N10" s="51">
        <f>ROUND(生産者価格評価表!N10/生産者価格評価表!N$48,6)</f>
        <v>0</v>
      </c>
      <c r="O10" s="51">
        <f>ROUND(生産者価格評価表!O10/生産者価格評価表!O$48,6)</f>
        <v>0</v>
      </c>
      <c r="P10" s="51">
        <f>ROUND(生産者価格評価表!P10/生産者価格評価表!P$48,6)</f>
        <v>0</v>
      </c>
      <c r="Q10" s="51">
        <f>ROUND(生産者価格評価表!Q10/生産者価格評価表!Q$48,6)</f>
        <v>0</v>
      </c>
      <c r="R10" s="51">
        <f>ROUND(生産者価格評価表!R10/生産者価格評価表!R$48,6)</f>
        <v>0</v>
      </c>
      <c r="S10" s="51">
        <f>ROUND(生産者価格評価表!S10/生産者価格評価表!S$48,6)</f>
        <v>0</v>
      </c>
      <c r="T10" s="51">
        <f>ROUND(生産者価格評価表!T10/生産者価格評価表!T$48,6)</f>
        <v>1.34E-4</v>
      </c>
      <c r="U10" s="51">
        <f>ROUND(生産者価格評価表!U10/生産者価格評価表!U$48,6)</f>
        <v>0</v>
      </c>
      <c r="V10" s="51">
        <f>ROUND(生産者価格評価表!V10/生産者価格評価表!V$48,6)</f>
        <v>0</v>
      </c>
      <c r="W10" s="51">
        <f>ROUND(生産者価格評価表!W10/生産者価格評価表!W$48,6)</f>
        <v>0</v>
      </c>
      <c r="X10" s="51">
        <f>ROUND(生産者価格評価表!X10/生産者価格評価表!X$48,6)</f>
        <v>3.6600000000000001E-4</v>
      </c>
      <c r="Y10" s="51">
        <f>ROUND(生産者価格評価表!Y10/生産者価格評価表!Y$48,6)</f>
        <v>0</v>
      </c>
      <c r="Z10" s="51">
        <f>ROUND(生産者価格評価表!Z10/生産者価格評価表!Z$48,6)</f>
        <v>0</v>
      </c>
      <c r="AA10" s="51">
        <f>ROUND(生産者価格評価表!AA10/生産者価格評価表!AA$48,6)</f>
        <v>1.26E-4</v>
      </c>
      <c r="AB10" s="51">
        <f>ROUND(生産者価格評価表!AB10/生産者価格評価表!AB$48,6)</f>
        <v>0</v>
      </c>
      <c r="AC10" s="51">
        <f>ROUND(生産者価格評価表!AC10/生産者価格評価表!AC$48,6)</f>
        <v>5.8999999999999998E-5</v>
      </c>
      <c r="AD10" s="51">
        <f>ROUND(生産者価格評価表!AD10/生産者価格評価表!AD$48,6)</f>
        <v>5.5599999999999996E-4</v>
      </c>
      <c r="AE10" s="51">
        <f>ROUND(生産者価格評価表!AE10/生産者価格評価表!AE$48,6)</f>
        <v>1.9213999999999998E-2</v>
      </c>
      <c r="AF10" s="51">
        <f>ROUND(生産者価格評価表!AF10/生産者価格評価表!AF$48,6)</f>
        <v>1.5590000000000001E-3</v>
      </c>
      <c r="AG10" s="51">
        <f>ROUND(生産者価格評価表!AG10/生産者価格評価表!AG$48,6)</f>
        <v>0</v>
      </c>
      <c r="AH10" s="51">
        <f>ROUND(生産者価格評価表!AH10/生産者価格評価表!AH$48,6)</f>
        <v>0.120435</v>
      </c>
      <c r="AI10" s="51">
        <f>ROUND(生産者価格評価表!AI10/生産者価格評価表!AI$48,6)</f>
        <v>0</v>
      </c>
      <c r="AJ10" s="51">
        <f>ROUND(生産者価格評価表!AJ10/生産者価格評価表!AJ$48,6)</f>
        <v>1.44E-4</v>
      </c>
      <c r="AK10" s="52">
        <f>ROUND(生産者価格評価表!AK10/生産者価格評価表!AK$48,6)</f>
        <v>1.1278E-2</v>
      </c>
    </row>
    <row r="11" spans="1:37" s="67" customFormat="1" ht="12.95" customHeight="1">
      <c r="A11" s="85" t="s">
        <v>51</v>
      </c>
      <c r="B11" s="72" t="s">
        <v>15</v>
      </c>
      <c r="C11" s="51">
        <f>ROUND(生産者価格評価表!C11/生産者価格評価表!C$48,6)</f>
        <v>2.9020000000000001E-3</v>
      </c>
      <c r="D11" s="51">
        <f>ROUND(生産者価格評価表!D11/生産者価格評価表!D$48,6)</f>
        <v>7.1130000000000004E-3</v>
      </c>
      <c r="E11" s="51">
        <v>5.833E-2</v>
      </c>
      <c r="F11" s="51">
        <f>ROUND(生産者価格評価表!F11/生産者価格評価表!F$48,6)</f>
        <v>3.5899999999999999E-3</v>
      </c>
      <c r="G11" s="51">
        <f>ROUND(生産者価格評価表!G11/生産者価格評価表!G$48,6)</f>
        <v>6.0999999999999997E-4</v>
      </c>
      <c r="H11" s="51">
        <f>ROUND(生産者価格評価表!H11/生産者価格評価表!H$48,6)</f>
        <v>0.44197399999999998</v>
      </c>
      <c r="I11" s="51">
        <f>ROUND(生産者価格評価表!I11/生産者価格評価表!I$48,6)</f>
        <v>8.4770000000000002E-3</v>
      </c>
      <c r="J11" s="51">
        <f>ROUND(生産者価格評価表!J11/生産者価格評価表!J$48,6)</f>
        <v>0</v>
      </c>
      <c r="K11" s="51">
        <f>ROUND(生産者価格評価表!K11/生産者価格評価表!K$48,6)</f>
        <v>5.2810000000000001E-3</v>
      </c>
      <c r="L11" s="51">
        <f>ROUND(生産者価格評価表!L11/生産者価格評価表!L$48,6)</f>
        <v>1.2110000000000001E-3</v>
      </c>
      <c r="M11" s="51">
        <f>ROUND(生産者価格評価表!M11/生産者価格評価表!M$48,6)</f>
        <v>0</v>
      </c>
      <c r="N11" s="51">
        <f>ROUND(生産者価格評価表!N11/生産者価格評価表!N$48,6)</f>
        <v>1.3990000000000001E-3</v>
      </c>
      <c r="O11" s="51">
        <f>ROUND(生産者価格評価表!O11/生産者価格評価表!O$48,6)</f>
        <v>1.3600000000000001E-3</v>
      </c>
      <c r="P11" s="51">
        <f>ROUND(生産者価格評価表!P11/生産者価格評価表!P$48,6)</f>
        <v>4.3800000000000002E-4</v>
      </c>
      <c r="Q11" s="51">
        <f>ROUND(生産者価格評価表!Q11/生産者価格評価表!Q$48,6)</f>
        <v>1.9090000000000001E-3</v>
      </c>
      <c r="R11" s="51">
        <f>ROUND(生産者価格評価表!R11/生産者価格評価表!R$48,6)</f>
        <v>3.715E-3</v>
      </c>
      <c r="S11" s="51">
        <f>ROUND(生産者価格評価表!S11/生産者価格評価表!S$48,6)</f>
        <v>3.0179999999999998E-3</v>
      </c>
      <c r="T11" s="51">
        <f>ROUND(生産者価格評価表!T11/生産者価格評価表!T$48,6)</f>
        <v>6.6429999999999996E-3</v>
      </c>
      <c r="U11" s="51">
        <f>ROUND(生産者価格評価表!U11/生産者価格評価表!U$48,6)</f>
        <v>5.45E-3</v>
      </c>
      <c r="V11" s="51">
        <f>ROUND(生産者価格評価表!V11/生産者価格評価表!V$48,6)</f>
        <v>4.5100000000000001E-4</v>
      </c>
      <c r="W11" s="51">
        <f>ROUND(生産者価格評価表!W11/生産者価格評価表!W$48,6)</f>
        <v>1.2769999999999999E-3</v>
      </c>
      <c r="X11" s="51">
        <f>ROUND(生産者価格評価表!X11/生産者価格評価表!X$48,6)</f>
        <v>3.81E-3</v>
      </c>
      <c r="Y11" s="51">
        <f>ROUND(生産者価格評価表!Y11/生産者価格評価表!Y$48,6)</f>
        <v>1.2960000000000001E-3</v>
      </c>
      <c r="Z11" s="51">
        <f>ROUND(生産者価格評価表!Z11/生産者価格評価表!Z$48,6)</f>
        <v>9.0000000000000002E-6</v>
      </c>
      <c r="AA11" s="51">
        <f>ROUND(生産者価格評価表!AA11/生産者価格評価表!AA$48,6)</f>
        <v>1.0889999999999999E-3</v>
      </c>
      <c r="AB11" s="51">
        <f>ROUND(生産者価格評価表!AB11/生産者価格評価表!AB$48,6)</f>
        <v>4.6500000000000003E-4</v>
      </c>
      <c r="AC11" s="51">
        <f>ROUND(生産者価格評価表!AC11/生産者価格評価表!AC$48,6)</f>
        <v>2.745E-3</v>
      </c>
      <c r="AD11" s="51">
        <f>ROUND(生産者価格評価表!AD11/生産者価格評価表!AD$48,6)</f>
        <v>1.3899999999999999E-4</v>
      </c>
      <c r="AE11" s="51">
        <f>ROUND(生産者価格評価表!AE11/生産者価格評価表!AE$48,6)</f>
        <v>8.1040000000000001E-3</v>
      </c>
      <c r="AF11" s="51">
        <f>ROUND(生産者価格評価表!AF11/生産者価格評価表!AF$48,6)</f>
        <v>1.7427000000000002E-2</v>
      </c>
      <c r="AG11" s="51">
        <f>ROUND(生産者価格評価表!AG11/生産者価格評価表!AG$48,6)</f>
        <v>2.287E-3</v>
      </c>
      <c r="AH11" s="51">
        <f>ROUND(生産者価格評価表!AH11/生産者価格評価表!AH$48,6)</f>
        <v>5.8279999999999998E-3</v>
      </c>
      <c r="AI11" s="51">
        <f>ROUND(生産者価格評価表!AI11/生産者価格評価表!AI$48,6)</f>
        <v>4.6597E-2</v>
      </c>
      <c r="AJ11" s="51">
        <f>ROUND(生産者価格評価表!AJ11/生産者価格評価表!AJ$48,6)</f>
        <v>5.0530000000000002E-3</v>
      </c>
      <c r="AK11" s="52">
        <f>ROUND(生産者価格評価表!AK11/生産者価格評価表!AK$48,6)</f>
        <v>1.1688E-2</v>
      </c>
    </row>
    <row r="12" spans="1:37" s="67" customFormat="1" ht="12.95" customHeight="1">
      <c r="A12" s="85" t="s">
        <v>52</v>
      </c>
      <c r="B12" s="72" t="s">
        <v>16</v>
      </c>
      <c r="C12" s="51">
        <f>ROUND(生産者価格評価表!C12/生産者価格評価表!C$48,6)</f>
        <v>1.3587999999999999E-2</v>
      </c>
      <c r="D12" s="51">
        <f>ROUND(生産者価格評価表!D12/生産者価格評価表!D$48,6)</f>
        <v>7.1130000000000004E-3</v>
      </c>
      <c r="E12" s="51">
        <f>ROUND(生産者価格評価表!E12/生産者価格評価表!E$48,6)</f>
        <v>2.0999999999999999E-3</v>
      </c>
      <c r="F12" s="51">
        <f>ROUND(生産者価格評価表!F12/生産者価格評価表!F$48,6)</f>
        <v>2.5639999999999999E-3</v>
      </c>
      <c r="G12" s="51">
        <f>ROUND(生産者価格評価表!G12/生産者価格評価表!G$48,6)</f>
        <v>1.1542999999999999E-2</v>
      </c>
      <c r="H12" s="51">
        <f>ROUND(生産者価格評価表!H12/生産者価格評価表!H$48,6)</f>
        <v>7.9729999999999992E-3</v>
      </c>
      <c r="I12" s="51">
        <f>ROUND(生産者価格評価表!I12/生産者価格評価表!I$48,6)</f>
        <v>0.32853100000000002</v>
      </c>
      <c r="J12" s="51">
        <f>ROUND(生産者価格評価表!J12/生産者価格評価表!J$48,6)</f>
        <v>9.5239999999999995E-3</v>
      </c>
      <c r="K12" s="51">
        <f>ROUND(生産者価格評価表!K12/生産者価格評価表!K$48,6)</f>
        <v>0</v>
      </c>
      <c r="L12" s="51">
        <f>ROUND(生産者価格評価表!L12/生産者価格評価表!L$48,6)</f>
        <v>5.9199999999999999E-3</v>
      </c>
      <c r="M12" s="51">
        <f>ROUND(生産者価格評価表!M12/生産者価格評価表!M$48,6)</f>
        <v>3.333E-3</v>
      </c>
      <c r="N12" s="51">
        <f>ROUND(生産者価格評価表!N12/生産者価格評価表!N$48,6)</f>
        <v>1.3990000000000001E-3</v>
      </c>
      <c r="O12" s="51">
        <f>ROUND(生産者価格評価表!O12/生産者価格評価表!O$48,6)</f>
        <v>6.4700000000000001E-3</v>
      </c>
      <c r="P12" s="51">
        <f>ROUND(生産者価格評価表!P12/生産者価格評価表!P$48,6)</f>
        <v>2.725E-3</v>
      </c>
      <c r="Q12" s="51">
        <f>ROUND(生産者価格評価表!Q12/生産者価格評価表!Q$48,6)</f>
        <v>5.9680000000000002E-3</v>
      </c>
      <c r="R12" s="51">
        <v>1.7329999999999999E-3</v>
      </c>
      <c r="S12" s="51">
        <f>ROUND(生産者価格評価表!S12/生産者価格評価表!S$48,6)</f>
        <v>8.0479999999999996E-3</v>
      </c>
      <c r="T12" s="51">
        <f>ROUND(生産者価格評価表!T12/生産者価格評価表!T$48,6)</f>
        <v>0.15532699999999999</v>
      </c>
      <c r="U12" s="51">
        <f>ROUND(生産者価格評価表!U12/生産者価格評価表!U$48,6)</f>
        <v>3.7117999999999998E-2</v>
      </c>
      <c r="V12" s="51">
        <f>ROUND(生産者価格評価表!V12/生産者価格評価表!V$48,6)</f>
        <v>9.0300000000000005E-4</v>
      </c>
      <c r="W12" s="51">
        <f>ROUND(生産者価格評価表!W12/生産者価格評価表!W$48,6)</f>
        <v>3.0439999999999998E-3</v>
      </c>
      <c r="X12" s="51">
        <f>ROUND(生産者価格評価表!X12/生産者価格評価表!X$48,6)</f>
        <v>1.0904E-2</v>
      </c>
      <c r="Y12" s="51">
        <f>ROUND(生産者価格評価表!Y12/生産者価格評価表!Y$48,6)</f>
        <v>5.8719999999999996E-3</v>
      </c>
      <c r="Z12" s="51">
        <f>ROUND(生産者価格評価表!Z12/生産者価格評価表!Z$48,6)</f>
        <v>5.3899999999999998E-4</v>
      </c>
      <c r="AA12" s="51">
        <f>ROUND(生産者価格評価表!AA12/生産者価格評価表!AA$48,6)</f>
        <v>1.2979999999999999E-3</v>
      </c>
      <c r="AB12" s="51">
        <f>ROUND(生産者価格評価表!AB12/生産者価格評価表!AB$48,6)</f>
        <v>2.2239999999999998E-3</v>
      </c>
      <c r="AC12" s="51">
        <f>ROUND(生産者価格評価表!AC12/生産者価格評価表!AC$48,6)</f>
        <v>2.0560000000000001E-3</v>
      </c>
      <c r="AD12" s="51">
        <f>ROUND(生産者価格評価表!AD12/生産者価格評価表!AD$48,6)</f>
        <v>7.7689999999999999E-3</v>
      </c>
      <c r="AE12" s="51">
        <f>ROUND(生産者価格評価表!AE12/生産者価格評価表!AE$48,6)</f>
        <v>5.2050000000000004E-3</v>
      </c>
      <c r="AF12" s="51">
        <f>ROUND(生産者価格評価表!AF12/生産者価格評価表!AF$48,6)</f>
        <v>1.6152E-2</v>
      </c>
      <c r="AG12" s="51">
        <f>ROUND(生産者価格評価表!AG12/生産者価格評価表!AG$48,6)</f>
        <v>1.3379E-2</v>
      </c>
      <c r="AH12" s="51">
        <f>ROUND(生産者価格評価表!AH12/生産者価格評価表!AH$48,6)</f>
        <v>7.6759999999999997E-3</v>
      </c>
      <c r="AI12" s="51">
        <f>ROUND(生産者価格評価表!AI12/生産者価格評価表!AI$48,6)</f>
        <v>0.45130900000000002</v>
      </c>
      <c r="AJ12" s="51">
        <f>ROUND(生産者価格評価表!AJ12/生産者価格評価表!AJ$48,6)</f>
        <v>1.1549E-2</v>
      </c>
      <c r="AK12" s="52">
        <f>ROUND(生産者価格評価表!AK12/生産者価格評価表!AK$48,6)</f>
        <v>1.7347999999999999E-2</v>
      </c>
    </row>
    <row r="13" spans="1:37" s="67" customFormat="1" ht="12.95" customHeight="1">
      <c r="A13" s="85" t="s">
        <v>53</v>
      </c>
      <c r="B13" s="72" t="s">
        <v>17</v>
      </c>
      <c r="C13" s="51">
        <f>ROUND(生産者価格評価表!C13/生産者価格評価表!C$48,6)</f>
        <v>5.3573999999999997E-2</v>
      </c>
      <c r="D13" s="51">
        <f>ROUND(生産者価格評価表!D13/生産者価格評価表!D$48,6)</f>
        <v>1.255E-3</v>
      </c>
      <c r="E13" s="51">
        <f>ROUND(生産者価格評価表!E13/生産者価格評価表!E$48,6)</f>
        <v>6.5329999999999997E-3</v>
      </c>
      <c r="F13" s="51">
        <f>ROUND(生産者価格評価表!F13/生産者価格評価表!F$48,6)</f>
        <v>8.2050000000000005E-3</v>
      </c>
      <c r="G13" s="51">
        <f>ROUND(生産者価格評価表!G13/生産者価格評価表!G$48,6)</f>
        <v>6.705E-3</v>
      </c>
      <c r="H13" s="51">
        <f>ROUND(生産者価格評価表!H13/生産者価格評価表!H$48,6)</f>
        <v>4.6816000000000003E-2</v>
      </c>
      <c r="I13" s="51">
        <f>ROUND(生産者価格評価表!I13/生産者価格評価表!I$48,6)</f>
        <v>3.7669000000000001E-2</v>
      </c>
      <c r="J13" s="51">
        <f>ROUND(生産者価格評価表!J13/生産者価格評価表!J$48,6)</f>
        <v>0.24761900000000001</v>
      </c>
      <c r="K13" s="51">
        <f>ROUND(生産者価格評価表!K13/生産者価格評価表!K$48,6)</f>
        <v>4.6864999999999997E-2</v>
      </c>
      <c r="L13" s="51">
        <f>ROUND(生産者価格評価表!L13/生産者価格評価表!L$48,6)</f>
        <v>8.8789999999999997E-3</v>
      </c>
      <c r="M13" s="51">
        <f>ROUND(生産者価格評価表!M13/生産者価格評価表!M$48,6)</f>
        <v>5.0000000000000001E-3</v>
      </c>
      <c r="N13" s="51">
        <f>ROUND(生産者価格評価表!N13/生産者価格評価表!N$48,6)</f>
        <v>0</v>
      </c>
      <c r="O13" s="51">
        <f>ROUND(生産者価格評価表!O13/生産者価格評価表!O$48,6)</f>
        <v>7.4619999999999999E-3</v>
      </c>
      <c r="P13" s="51">
        <f>ROUND(生産者価格評価表!P13/生産者価格評価表!P$48,6)</f>
        <v>6.9100000000000003E-3</v>
      </c>
      <c r="Q13" s="51">
        <f>ROUND(生産者価格評価表!Q13/生産者価格評価表!Q$48,6)</f>
        <v>9.8650000000000005E-3</v>
      </c>
      <c r="R13" s="51">
        <f>ROUND(生産者価格評価表!R13/生産者価格評価表!R$48,6)</f>
        <v>1.4859000000000001E-2</v>
      </c>
      <c r="S13" s="51">
        <f>ROUND(生産者価格評価表!S13/生産者価格評価表!S$48,6)</f>
        <v>1.1065999999999999E-2</v>
      </c>
      <c r="T13" s="51">
        <f>ROUND(生産者価格評価表!T13/生産者価格評価表!T$48,6)</f>
        <v>8.3065E-2</v>
      </c>
      <c r="U13" s="51">
        <f>ROUND(生産者価格評価表!U13/生産者価格評価表!U$48,6)</f>
        <v>4.5389999999999996E-3</v>
      </c>
      <c r="V13" s="51">
        <f>ROUND(生産者価格評価表!V13/生産者価格評価表!V$48,6)</f>
        <v>3.16E-3</v>
      </c>
      <c r="W13" s="51">
        <f>ROUND(生産者価格評価表!W13/生産者価格評価表!W$48,6)</f>
        <v>1.6202999999999999E-2</v>
      </c>
      <c r="X13" s="51">
        <f>ROUND(生産者価格評価表!X13/生産者価格評価表!X$48,6)</f>
        <v>6.9999999999999999E-6</v>
      </c>
      <c r="Y13" s="51">
        <f>ROUND(生産者価格評価表!Y13/生産者価格評価表!Y$48,6)</f>
        <v>0</v>
      </c>
      <c r="Z13" s="51">
        <f>ROUND(生産者価格評価表!Z13/生産者価格評価表!Z$48,6)</f>
        <v>1.7E-5</v>
      </c>
      <c r="AA13" s="51">
        <f>ROUND(生産者価格評価表!AA13/生産者価格評価表!AA$48,6)</f>
        <v>2.5099999999999998E-4</v>
      </c>
      <c r="AB13" s="51">
        <f>ROUND(生産者価格評価表!AB13/生産者価格評価表!AB$48,6)</f>
        <v>2.689E-3</v>
      </c>
      <c r="AC13" s="51">
        <f>ROUND(生産者価格評価表!AC13/生産者価格評価表!AC$48,6)</f>
        <v>8.1999999999999998E-4</v>
      </c>
      <c r="AD13" s="51">
        <f>ROUND(生産者価格評価表!AD13/生産者価格評価表!AD$48,6)</f>
        <v>2.9369999999999999E-3</v>
      </c>
      <c r="AE13" s="51">
        <f>ROUND(生産者価格評価表!AE13/生産者価格評価表!AE$48,6)</f>
        <v>0.109501</v>
      </c>
      <c r="AF13" s="51">
        <f>ROUND(生産者価格評価表!AF13/生産者価格評価表!AF$48,6)</f>
        <v>2.6919999999999999E-3</v>
      </c>
      <c r="AG13" s="51">
        <f>ROUND(生産者価格評価表!AG13/生産者価格評価表!AG$48,6)</f>
        <v>3.8379999999999998E-3</v>
      </c>
      <c r="AH13" s="51">
        <f>ROUND(生産者価格評価表!AH13/生産者価格評価表!AH$48,6)</f>
        <v>8.0999999999999996E-3</v>
      </c>
      <c r="AI13" s="51">
        <f>ROUND(生産者価格評価表!AI13/生産者価格評価表!AI$48,6)</f>
        <v>4.0314000000000003E-2</v>
      </c>
      <c r="AJ13" s="51">
        <f>ROUND(生産者価格評価表!AJ13/生産者価格評価表!AJ$48,6)</f>
        <v>1.4291999999999999E-2</v>
      </c>
      <c r="AK13" s="52">
        <f>ROUND(生産者価格評価表!AK13/生産者価格評価表!AK$48,6)</f>
        <v>1.3831E-2</v>
      </c>
    </row>
    <row r="14" spans="1:37" s="67" customFormat="1" ht="12.95" customHeight="1">
      <c r="A14" s="85" t="s">
        <v>54</v>
      </c>
      <c r="B14" s="72" t="s">
        <v>18</v>
      </c>
      <c r="C14" s="51">
        <f>ROUND(生産者価格評価表!C14/生産者価格評価表!C$48,6)</f>
        <v>7.8560000000000001E-3</v>
      </c>
      <c r="D14" s="51">
        <f>ROUND(生産者価格評価表!D14/生産者価格評価表!D$48,6)</f>
        <v>3.7659999999999998E-3</v>
      </c>
      <c r="E14" s="51">
        <f>ROUND(生産者価格評価表!E14/生産者価格評価表!E$48,6)</f>
        <v>5.2262999999999997E-2</v>
      </c>
      <c r="F14" s="51">
        <f>ROUND(生産者価格評価表!F14/生産者価格評価表!F$48,6)</f>
        <v>8.7180000000000001E-3</v>
      </c>
      <c r="G14" s="51">
        <f>ROUND(生産者価格評価表!G14/生産者価格評価表!G$48,6)</f>
        <v>3.9620000000000002E-3</v>
      </c>
      <c r="H14" s="51">
        <f>ROUND(生産者価格評価表!H14/生産者価格評価表!H$48,6)</f>
        <v>1.8289999999999999E-3</v>
      </c>
      <c r="I14" s="51">
        <f>ROUND(生産者価格評価表!I14/生産者価格評価表!I$48,6)</f>
        <v>2.2502999999999999E-2</v>
      </c>
      <c r="J14" s="51">
        <v>1.9047000000000001E-2</v>
      </c>
      <c r="K14" s="51">
        <v>0.35511500000000001</v>
      </c>
      <c r="L14" s="51">
        <f>ROUND(生産者価格評価表!L14/生産者価格評価表!L$48,6)</f>
        <v>7.6689999999999996E-3</v>
      </c>
      <c r="M14" s="51">
        <f>ROUND(生産者価格評価表!M14/生産者価格評価表!M$48,6)</f>
        <v>2.8333000000000001E-2</v>
      </c>
      <c r="N14" s="51">
        <v>8.3909999999999992E-3</v>
      </c>
      <c r="O14" s="51">
        <f>ROUND(生産者価格評価表!O14/生産者価格評価表!O$48,6)</f>
        <v>2.5000000000000001E-3</v>
      </c>
      <c r="P14" s="51">
        <f>ROUND(生産者価格評価表!P14/生産者価格評価表!P$48,6)</f>
        <v>9.2500000000000004E-4</v>
      </c>
      <c r="Q14" s="51">
        <f>ROUND(生産者価格評価表!Q14/生産者価格評価表!Q$48,6)</f>
        <v>8.9499999999999996E-4</v>
      </c>
      <c r="R14" s="51">
        <f>ROUND(生産者価格評価表!R14/生産者価格評価表!R$48,6)</f>
        <v>2.7239999999999999E-3</v>
      </c>
      <c r="S14" s="51">
        <f>ROUND(生産者価格評価表!S14/生産者価格評価表!S$48,6)</f>
        <v>0</v>
      </c>
      <c r="T14" s="51">
        <f>ROUND(生産者価格評価表!T14/生産者価格評価表!T$48,6)</f>
        <v>1.4827999999999999E-2</v>
      </c>
      <c r="U14" s="51">
        <f>ROUND(生産者価格評価表!U14/生産者価格評価表!U$48,6)</f>
        <v>1.6018000000000001E-2</v>
      </c>
      <c r="V14" s="51">
        <f>ROUND(生産者価格評価表!V14/生産者価格評価表!V$48,6)</f>
        <v>6.5237000000000003E-2</v>
      </c>
      <c r="W14" s="51">
        <f>ROUND(生産者価格評価表!W14/生産者価格評価表!W$48,6)</f>
        <v>1.4141000000000001E-2</v>
      </c>
      <c r="X14" s="51">
        <f>ROUND(生産者価格評価表!X14/生産者価格評価表!X$48,6)</f>
        <v>3.1359999999999999E-3</v>
      </c>
      <c r="Y14" s="51">
        <f>ROUND(生産者価格評価表!Y14/生産者価格評価表!Y$48,6)</f>
        <v>4.1800000000000002E-4</v>
      </c>
      <c r="Z14" s="51">
        <f>ROUND(生産者価格評価表!Z14/生産者価格評価表!Z$48,6)</f>
        <v>8.0000000000000004E-4</v>
      </c>
      <c r="AA14" s="51">
        <f>ROUND(生産者価格評価表!AA14/生産者価格評価表!AA$48,6)</f>
        <v>0.17191100000000001</v>
      </c>
      <c r="AB14" s="51">
        <f>ROUND(生産者価格評価表!AB14/生産者価格評価表!AB$48,6)</f>
        <v>1.1950000000000001E-3</v>
      </c>
      <c r="AC14" s="51">
        <f>ROUND(生産者価格評価表!AC14/生産者価格評価表!AC$48,6)</f>
        <v>6.8919999999999997E-3</v>
      </c>
      <c r="AD14" s="51">
        <f>ROUND(生産者価格評価表!AD14/生産者価格評価表!AD$48,6)</f>
        <v>4.8320000000000004E-3</v>
      </c>
      <c r="AE14" s="51">
        <f>ROUND(生産者価格評価表!AE14/生産者価格評価表!AE$48,6)</f>
        <v>5.4349999999999997E-3</v>
      </c>
      <c r="AF14" s="51">
        <f>ROUND(生産者価格評価表!AF14/生産者価格評価表!AF$48,6)</f>
        <v>6.8009999999999998E-3</v>
      </c>
      <c r="AG14" s="51">
        <f>ROUND(生産者価格評価表!AG14/生産者価格評価表!AG$48,6)</f>
        <v>2.1150000000000001E-3</v>
      </c>
      <c r="AH14" s="51">
        <f>ROUND(生産者価格評価表!AH14/生産者価格評価表!AH$48,6)</f>
        <v>5.3759999999999997E-3</v>
      </c>
      <c r="AI14" s="51">
        <f>ROUND(生産者価格評価表!AI14/生産者価格評価表!AI$48,6)</f>
        <v>0</v>
      </c>
      <c r="AJ14" s="51">
        <f>ROUND(生産者価格評価表!AJ14/生産者価格評価表!AJ$48,6)</f>
        <v>4.0419999999999996E-3</v>
      </c>
      <c r="AK14" s="52">
        <f>ROUND(生産者価格評価表!AK14/生産者価格評価表!AK$48,6)</f>
        <v>1.1051E-2</v>
      </c>
    </row>
    <row r="15" spans="1:37" s="67" customFormat="1" ht="12.95" customHeight="1">
      <c r="A15" s="85">
        <v>10</v>
      </c>
      <c r="B15" s="72" t="s">
        <v>19</v>
      </c>
      <c r="C15" s="51">
        <f>ROUND(生産者価格評価表!C15/生産者価格評価表!C$48,6)</f>
        <v>1.274E-3</v>
      </c>
      <c r="D15" s="51">
        <f>ROUND(生産者価格評価表!D15/生産者価格評価表!D$48,6)</f>
        <v>8.3699999999999996E-4</v>
      </c>
      <c r="E15" s="51">
        <f>ROUND(生産者価格評価表!E15/生産者価格評価表!E$48,6)</f>
        <v>0</v>
      </c>
      <c r="F15" s="51">
        <f>ROUND(生産者価格評価表!F15/生産者価格評価表!F$48,6)</f>
        <v>0</v>
      </c>
      <c r="G15" s="51">
        <f>ROUND(生産者価格評価表!G15/生産者価格評価表!G$48,6)</f>
        <v>1.181E-3</v>
      </c>
      <c r="H15" s="51">
        <f>ROUND(生産者価格評価表!H15/生産者価格評価表!H$48,6)</f>
        <v>2.4510000000000001E-3</v>
      </c>
      <c r="I15" s="51">
        <f>ROUND(生産者価格評価表!I15/生産者価格評価表!I$48,6)</f>
        <v>5.816E-3</v>
      </c>
      <c r="J15" s="51">
        <f>ROUND(生産者価格評価表!J15/生産者価格評価表!J$48,6)</f>
        <v>9.5239999999999995E-3</v>
      </c>
      <c r="K15" s="51">
        <f>ROUND(生産者価格評価表!K15/生産者価格評価表!K$48,6)</f>
        <v>1.9802E-2</v>
      </c>
      <c r="L15" s="51">
        <f>ROUND(生産者価格評価表!L15/生産者価格評価表!L$48,6)</f>
        <v>0.18417900000000001</v>
      </c>
      <c r="M15" s="51">
        <f>ROUND(生産者価格評価表!M15/生産者価格評価表!M$48,6)</f>
        <v>1.6667000000000001E-2</v>
      </c>
      <c r="N15" s="51">
        <f>ROUND(生産者価格評価表!N15/生産者価格評価表!N$48,6)</f>
        <v>2.797E-3</v>
      </c>
      <c r="O15" s="51">
        <f>ROUND(生産者価格評価表!O15/生産者価格評価表!O$48,6)</f>
        <v>3.529E-3</v>
      </c>
      <c r="P15" s="51">
        <f>ROUND(生産者価格評価表!P15/生産者価格評価表!P$48,6)</f>
        <v>3.4060000000000002E-3</v>
      </c>
      <c r="Q15" s="51">
        <f>ROUND(生産者価格評価表!Q15/生産者価格評価表!Q$48,6)</f>
        <v>1.1717E-2</v>
      </c>
      <c r="R15" s="51">
        <v>2.4759999999999999E-3</v>
      </c>
      <c r="S15" s="51">
        <f>ROUND(生産者価格評価表!S15/生産者価格評価表!S$48,6)</f>
        <v>2.0119999999999999E-3</v>
      </c>
      <c r="T15" s="51">
        <f>ROUND(生産者価格評価表!T15/生産者価格評価表!T$48,6)</f>
        <v>2.415E-3</v>
      </c>
      <c r="U15" s="51">
        <f>ROUND(生産者価格評価表!U15/生産者価格評価表!U$48,6)</f>
        <v>7.2334999999999997E-2</v>
      </c>
      <c r="V15" s="51">
        <f>ROUND(生産者価格評価表!V15/生産者価格評価表!V$48,6)</f>
        <v>0</v>
      </c>
      <c r="W15" s="51">
        <f>ROUND(生産者価格評価表!W15/生産者価格評価表!W$48,6)</f>
        <v>3.437E-3</v>
      </c>
      <c r="X15" s="51">
        <f>ROUND(生産者価格評価表!X15/生産者価格評価表!X$48,6)</f>
        <v>3.88E-4</v>
      </c>
      <c r="Y15" s="51">
        <f>ROUND(生産者価格評価表!Y15/生産者価格評価表!Y$48,6)</f>
        <v>0</v>
      </c>
      <c r="Z15" s="51">
        <v>4.1999999999999998E-5</v>
      </c>
      <c r="AA15" s="51">
        <f>ROUND(生産者価格評価表!AA15/生産者価格評価表!AA$48,6)</f>
        <v>4.1999999999999998E-5</v>
      </c>
      <c r="AB15" s="51">
        <f>ROUND(生産者価格評価表!AB15/生産者価格評価表!AB$48,6)</f>
        <v>0</v>
      </c>
      <c r="AC15" s="51">
        <f>ROUND(生産者価格評価表!AC15/生産者価格評価表!AC$48,6)</f>
        <v>2.2599999999999999E-4</v>
      </c>
      <c r="AD15" s="51">
        <f>ROUND(生産者価格評価表!AD15/生産者価格評価表!AD$48,6)</f>
        <v>1.495E-3</v>
      </c>
      <c r="AE15" s="51">
        <f>ROUND(生産者価格評価表!AE15/生産者価格評価表!AE$48,6)</f>
        <v>1.0139999999999999E-3</v>
      </c>
      <c r="AF15" s="51">
        <f>ROUND(生産者価格評価表!AF15/生産者価格評価表!AF$48,6)</f>
        <v>1.2750000000000001E-3</v>
      </c>
      <c r="AG15" s="51">
        <f>ROUND(生産者価格評価表!AG15/生産者価格評価表!AG$48,6)</f>
        <v>8.4599999999999996E-4</v>
      </c>
      <c r="AH15" s="51">
        <f>ROUND(生産者価格評価表!AH15/生産者価格評価表!AH$48,6)</f>
        <v>2.1450000000000002E-3</v>
      </c>
      <c r="AI15" s="51">
        <f>ROUND(生産者価格評価表!AI15/生産者価格評価表!AI$48,6)</f>
        <v>2.0939999999999999E-3</v>
      </c>
      <c r="AJ15" s="51">
        <f>ROUND(生産者価格評価表!AJ15/生産者価格評価表!AJ$48,6)</f>
        <v>5.6299999999999996E-3</v>
      </c>
      <c r="AK15" s="52">
        <f>ROUND(生産者価格評価表!AK15/生産者価格評価表!AK$48,6)</f>
        <v>1.1520000000000001E-2</v>
      </c>
    </row>
    <row r="16" spans="1:37" s="67" customFormat="1" ht="12.95" customHeight="1">
      <c r="A16" s="85">
        <v>11</v>
      </c>
      <c r="B16" s="72" t="s">
        <v>20</v>
      </c>
      <c r="C16" s="51">
        <f>ROUND(生産者価格評価表!C16/生産者価格評価表!C$48,6)</f>
        <v>7.1000000000000005E-5</v>
      </c>
      <c r="D16" s="51">
        <f>ROUND(生産者価格評価表!D16/生産者価格評価表!D$48,6)</f>
        <v>0</v>
      </c>
      <c r="E16" s="51">
        <f>ROUND(生産者価格評価表!E16/生産者価格評価表!E$48,6)</f>
        <v>2.33E-4</v>
      </c>
      <c r="F16" s="51">
        <f>ROUND(生産者価格評価表!F16/生産者価格評価表!F$48,6)</f>
        <v>5.13E-4</v>
      </c>
      <c r="G16" s="51">
        <f>ROUND(生産者価格評価表!G16/生産者価格評価表!G$48,6)</f>
        <v>0</v>
      </c>
      <c r="H16" s="51">
        <f>ROUND(生産者価格評価表!H16/生産者価格評価表!H$48,6)</f>
        <v>3.6999999999999998E-5</v>
      </c>
      <c r="I16" s="51">
        <f>ROUND(生産者価格評価表!I16/生産者価格評価表!I$48,6)</f>
        <v>3.3830000000000002E-3</v>
      </c>
      <c r="J16" s="51">
        <f>ROUND(生産者価格評価表!J16/生産者価格評価表!J$48,6)</f>
        <v>0</v>
      </c>
      <c r="K16" s="51">
        <f>ROUND(生産者価格評価表!K16/生産者価格評価表!K$48,6)</f>
        <v>0</v>
      </c>
      <c r="L16" s="51">
        <f>ROUND(生産者価格評価表!L16/生産者価格評価表!L$48,6)</f>
        <v>1.2914999999999999E-2</v>
      </c>
      <c r="M16" s="51">
        <f>ROUND(生産者価格評価表!M16/生産者価格評価表!M$48,6)</f>
        <v>0.26333299999999998</v>
      </c>
      <c r="N16" s="51">
        <f>ROUND(生産者価格評価表!N16/生産者価格評価表!N$48,6)</f>
        <v>0</v>
      </c>
      <c r="O16" s="51">
        <f>ROUND(生産者価格評価表!O16/生産者価格評価表!O$48,6)</f>
        <v>0.235039</v>
      </c>
      <c r="P16" s="51">
        <f>ROUND(生産者価格評価表!P16/生産者価格評価表!P$48,6)</f>
        <v>6.3017000000000004E-2</v>
      </c>
      <c r="Q16" s="51">
        <f>ROUND(生産者価格評価表!Q16/生産者価格評価表!Q$48,6)</f>
        <v>1.2444E-2</v>
      </c>
      <c r="R16" s="51">
        <f>ROUND(生産者価格評価表!R16/生産者価格評価表!R$48,6)</f>
        <v>0.103517</v>
      </c>
      <c r="S16" s="51">
        <f>ROUND(生産者価格評価表!S16/生産者価格評価表!S$48,6)</f>
        <v>1.4085E-2</v>
      </c>
      <c r="T16" s="51">
        <f>ROUND(生産者価格評価表!T16/生産者価格評価表!T$48,6)</f>
        <v>9.9970000000000007E-3</v>
      </c>
      <c r="U16" s="51">
        <f>ROUND(生産者価格評価表!U16/生産者価格評価表!U$48,6)</f>
        <v>2.5075E-2</v>
      </c>
      <c r="V16" s="51">
        <f>ROUND(生産者価格評価表!V16/生産者価格評価表!V$48,6)</f>
        <v>0</v>
      </c>
      <c r="W16" s="51">
        <f>ROUND(生産者価格評価表!W16/生産者価格評価表!W$48,6)</f>
        <v>3.9300000000000001E-4</v>
      </c>
      <c r="X16" s="51">
        <f>ROUND(生産者価格評価表!X16/生産者価格評価表!X$48,6)</f>
        <v>0</v>
      </c>
      <c r="Y16" s="51">
        <f>ROUND(生産者価格評価表!Y16/生産者価格評価表!Y$48,6)</f>
        <v>0</v>
      </c>
      <c r="Z16" s="51">
        <f>ROUND(生産者価格評価表!Z16/生産者価格評価表!Z$48,6)</f>
        <v>0</v>
      </c>
      <c r="AA16" s="51">
        <f>ROUND(生産者価格評価表!AA16/生産者価格評価表!AA$48,6)</f>
        <v>2.0999999999999999E-5</v>
      </c>
      <c r="AB16" s="51">
        <f>ROUND(生産者価格評価表!AB16/生産者価格評価表!AB$48,6)</f>
        <v>0</v>
      </c>
      <c r="AC16" s="51">
        <f>ROUND(生産者価格評価表!AC16/生産者価格評価表!AC$48,6)</f>
        <v>0</v>
      </c>
      <c r="AD16" s="51">
        <f>ROUND(生産者価格評価表!AD16/生産者価格評価表!AD$48,6)</f>
        <v>0</v>
      </c>
      <c r="AE16" s="51">
        <f>ROUND(生産者価格評価表!AE16/生産者価格評価表!AE$48,6)</f>
        <v>0</v>
      </c>
      <c r="AF16" s="51">
        <f>ROUND(生産者価格評価表!AF16/生産者価格評価表!AF$48,6)</f>
        <v>0</v>
      </c>
      <c r="AG16" s="51">
        <f>ROUND(生産者価格評価表!AG16/生産者価格評価表!AG$48,6)</f>
        <v>9.3999999999999994E-5</v>
      </c>
      <c r="AH16" s="51">
        <f>ROUND(生産者価格評価表!AH16/生産者価格評価表!AH$48,6)</f>
        <v>1.4E-5</v>
      </c>
      <c r="AI16" s="51">
        <f>ROUND(生産者価格評価表!AI16/生産者価格評価表!AI$48,6)</f>
        <v>0</v>
      </c>
      <c r="AJ16" s="51">
        <f>ROUND(生産者価格評価表!AJ16/生産者価格評価表!AJ$48,6)</f>
        <v>8.2290000000000002E-3</v>
      </c>
      <c r="AK16" s="52">
        <f>ROUND(生産者価格評価表!AK16/生産者価格評価表!AK$48,6)</f>
        <v>1.1483999999999999E-2</v>
      </c>
    </row>
    <row r="17" spans="1:37" s="67" customFormat="1" ht="12.95" customHeight="1">
      <c r="A17" s="85">
        <v>12</v>
      </c>
      <c r="B17" s="72" t="s">
        <v>21</v>
      </c>
      <c r="C17" s="51">
        <f>ROUND(生産者価格評価表!C17/生産者価格評価表!C$48,6)</f>
        <v>0</v>
      </c>
      <c r="D17" s="51">
        <f>ROUND(生産者価格評価表!D17/生産者価格評価表!D$48,6)</f>
        <v>0</v>
      </c>
      <c r="E17" s="51">
        <f>ROUND(生産者価格評価表!E17/生産者価格評価表!E$48,6)</f>
        <v>0</v>
      </c>
      <c r="F17" s="51">
        <f>ROUND(生産者価格評価表!F17/生産者価格評価表!F$48,6)</f>
        <v>0</v>
      </c>
      <c r="G17" s="51">
        <f>ROUND(生産者価格評価表!G17/生産者価格評価表!G$48,6)</f>
        <v>8.7600000000000004E-4</v>
      </c>
      <c r="H17" s="51">
        <f>ROUND(生産者価格評価表!H17/生産者価格評価表!H$48,6)</f>
        <v>3.6999999999999998E-5</v>
      </c>
      <c r="I17" s="51">
        <f>ROUND(生産者価格評価表!I17/生産者価格評価表!I$48,6)</f>
        <v>9.1200000000000005E-4</v>
      </c>
      <c r="J17" s="51">
        <f>ROUND(生産者価格評価表!J17/生産者価格評価表!J$48,6)</f>
        <v>9.5239999999999995E-3</v>
      </c>
      <c r="K17" s="51">
        <f>ROUND(生産者価格評価表!K17/生産者価格評価表!K$48,6)</f>
        <v>0</v>
      </c>
      <c r="L17" s="51">
        <f>ROUND(生産者価格評価表!L17/生産者価格評価表!L$48,6)</f>
        <v>9.4200000000000002E-4</v>
      </c>
      <c r="M17" s="51">
        <f>ROUND(生産者価格評価表!M17/生産者価格評価表!M$48,6)</f>
        <v>1.6670000000000001E-3</v>
      </c>
      <c r="N17" s="51">
        <f>ROUND(生産者価格評価表!N17/生産者価格評価表!N$48,6)</f>
        <v>0.42237799999999998</v>
      </c>
      <c r="O17" s="51">
        <f>ROUND(生産者価格評価表!O17/生産者価格評価表!O$48,6)</f>
        <v>5.2234999999999997E-2</v>
      </c>
      <c r="P17" s="51">
        <f>ROUND(生産者価格評価表!P17/生産者価格評価表!P$48,6)</f>
        <v>1.4599000000000001E-2</v>
      </c>
      <c r="Q17" s="51">
        <f>ROUND(生産者価格評価表!Q17/生産者価格評価表!Q$48,6)</f>
        <v>3.1925000000000002E-2</v>
      </c>
      <c r="R17" s="51">
        <f>ROUND(生産者価格評価表!R17/生産者価格評価表!R$48,6)</f>
        <v>2.0306999999999999E-2</v>
      </c>
      <c r="S17" s="51">
        <f>ROUND(生産者価格評価表!S17/生産者価格評価表!S$48,6)</f>
        <v>2.7163E-2</v>
      </c>
      <c r="T17" s="51">
        <f>ROUND(生産者価格評価表!T17/生産者価格評価表!T$48,6)</f>
        <v>1.0534E-2</v>
      </c>
      <c r="U17" s="51">
        <f>ROUND(生産者価格評価表!U17/生産者価格評価表!U$48,6)</f>
        <v>7.8429999999999993E-3</v>
      </c>
      <c r="V17" s="51">
        <f>ROUND(生産者価格評価表!V17/生産者価格評価表!V$48,6)</f>
        <v>6.7699999999999998E-4</v>
      </c>
      <c r="W17" s="51">
        <f>ROUND(生産者価格評価表!W17/生産者価格評価表!W$48,6)</f>
        <v>9.7999999999999997E-5</v>
      </c>
      <c r="X17" s="51">
        <f>ROUND(生産者価格評価表!X17/生産者価格評価表!X$48,6)</f>
        <v>1.5E-5</v>
      </c>
      <c r="Y17" s="51">
        <f>ROUND(生産者価格評価表!Y17/生産者価格評価表!Y$48,6)</f>
        <v>0</v>
      </c>
      <c r="Z17" s="51">
        <f>ROUND(生産者価格評価表!Z17/生産者価格評価表!Z$48,6)</f>
        <v>0</v>
      </c>
      <c r="AA17" s="51">
        <f>ROUND(生産者価格評価表!AA17/生産者価格評価表!AA$48,6)</f>
        <v>0</v>
      </c>
      <c r="AB17" s="51">
        <f>ROUND(生産者価格評価表!AB17/生産者価格評価表!AB$48,6)</f>
        <v>0</v>
      </c>
      <c r="AC17" s="51">
        <f>ROUND(生産者価格評価表!AC17/生産者価格評価表!AC$48,6)</f>
        <v>5.8999999999999998E-5</v>
      </c>
      <c r="AD17" s="51">
        <f>ROUND(生産者価格評価表!AD17/生産者価格評価表!AD$48,6)</f>
        <v>0</v>
      </c>
      <c r="AE17" s="51">
        <f>ROUND(生産者価格評価表!AE17/生産者価格評価表!AE$48,6)</f>
        <v>1.4369999999999999E-3</v>
      </c>
      <c r="AF17" s="51">
        <f>ROUND(生産者価格評価表!AF17/生産者価格評価表!AF$48,6)</f>
        <v>1.4200000000000001E-4</v>
      </c>
      <c r="AG17" s="51">
        <f>ROUND(生産者価格評価表!AG17/生産者価格評価表!AG$48,6)</f>
        <v>1.25E-4</v>
      </c>
      <c r="AH17" s="51">
        <f>ROUND(生産者価格評価表!AH17/生産者価格評価表!AH$48,6)</f>
        <v>5.0799999999999999E-4</v>
      </c>
      <c r="AI17" s="51">
        <f>ROUND(生産者価格評価表!AI17/生産者価格評価表!AI$48,6)</f>
        <v>5.2400000000000005E-4</v>
      </c>
      <c r="AJ17" s="51">
        <f>ROUND(生産者価格評価表!AJ17/生産者価格評価表!AJ$48,6)</f>
        <v>2.7430000000000002E-3</v>
      </c>
      <c r="AK17" s="52">
        <f>ROUND(生産者価格評価表!AK17/生産者価格評価表!AK$48,6)</f>
        <v>1.0048E-2</v>
      </c>
    </row>
    <row r="18" spans="1:37" s="67" customFormat="1" ht="12.95" customHeight="1">
      <c r="A18" s="85">
        <v>13</v>
      </c>
      <c r="B18" s="72" t="s">
        <v>22</v>
      </c>
      <c r="C18" s="51">
        <f>ROUND(生産者価格評価表!C18/生産者価格評価表!C$48,6)</f>
        <v>8.4900000000000004E-4</v>
      </c>
      <c r="D18" s="51">
        <f>ROUND(生産者価格評価表!D18/生産者価格評価表!D$48,6)</f>
        <v>1.255E-3</v>
      </c>
      <c r="E18" s="51">
        <f>ROUND(生産者価格評価表!E18/生産者価格評価表!E$48,6)</f>
        <v>1.1670000000000001E-3</v>
      </c>
      <c r="F18" s="51">
        <f>ROUND(生産者価格評価表!F18/生産者価格評価表!F$48,6)</f>
        <v>2.5128000000000001E-2</v>
      </c>
      <c r="G18" s="51">
        <f>ROUND(生産者価格評価表!G18/生産者価格評価表!G$48,6)</f>
        <v>1.3639E-2</v>
      </c>
      <c r="H18" s="51">
        <f>ROUND(生産者価格評価表!H18/生産者価格評価表!H$48,6)</f>
        <v>2.3410000000000002E-3</v>
      </c>
      <c r="I18" s="51">
        <f>ROUND(生産者価格評価表!I18/生産者価格評価表!I$48,6)</f>
        <v>6.1960000000000001E-3</v>
      </c>
      <c r="J18" s="51">
        <f>ROUND(生産者価格評価表!J18/生産者価格評価表!J$48,6)</f>
        <v>1.2697999999999999E-2</v>
      </c>
      <c r="K18" s="51">
        <f>ROUND(生産者価格評価表!K18/生産者価格評価表!K$48,6)</f>
        <v>7.2610000000000001E-3</v>
      </c>
      <c r="L18" s="51">
        <f>ROUND(生産者価格評価表!L18/生産者価格評価表!L$48,6)</f>
        <v>7.2649999999999998E-3</v>
      </c>
      <c r="M18" s="51">
        <f>ROUND(生産者価格評価表!M18/生産者価格評価表!M$48,6)</f>
        <v>8.3330000000000001E-3</v>
      </c>
      <c r="N18" s="51">
        <f>ROUND(生産者価格評価表!N18/生産者価格評価表!N$48,6)</f>
        <v>1.3990000000000001E-3</v>
      </c>
      <c r="O18" s="51">
        <f>ROUND(生産者価格評価表!O18/生産者価格評価表!O$48,6)</f>
        <v>5.2786E-2</v>
      </c>
      <c r="P18" s="51">
        <f>ROUND(生産者価格評価表!P18/生産者価格評価表!P$48,6)</f>
        <v>3.2993000000000001E-2</v>
      </c>
      <c r="Q18" s="51">
        <f>ROUND(生産者価格評価表!Q18/生産者価格評価表!Q$48,6)</f>
        <v>1.4128E-2</v>
      </c>
      <c r="R18" s="51">
        <f>ROUND(生産者価格評価表!R18/生産者価格評価表!R$48,6)</f>
        <v>1.3125E-2</v>
      </c>
      <c r="S18" s="51">
        <v>1.2073E-2</v>
      </c>
      <c r="T18" s="51">
        <f>ROUND(生産者価格評価表!T18/生産者価格評価表!T$48,6)</f>
        <v>3.2209999999999999E-3</v>
      </c>
      <c r="U18" s="51">
        <f>ROUND(生産者価格評価表!U18/生産者価格評価表!U$48,6)</f>
        <v>7.7091000000000007E-2</v>
      </c>
      <c r="V18" s="51">
        <f>ROUND(生産者価格評価表!V18/生産者価格評価表!V$48,6)</f>
        <v>1.354E-3</v>
      </c>
      <c r="W18" s="51">
        <v>6.8800000000000003E-4</v>
      </c>
      <c r="X18" s="51">
        <f>ROUND(生産者価格評価表!X18/生産者価格評価表!X$48,6)</f>
        <v>3.7439999999999999E-3</v>
      </c>
      <c r="Y18" s="51">
        <f>ROUND(生産者価格評価表!Y18/生産者価格評価表!Y$48,6)</f>
        <v>4.1999999999999998E-5</v>
      </c>
      <c r="Z18" s="51">
        <f>ROUND(生産者価格評価表!Z18/生産者価格評価表!Z$48,6)</f>
        <v>2.52E-4</v>
      </c>
      <c r="AA18" s="51">
        <f>ROUND(生産者価格評価表!AA18/生産者価格評価表!AA$48,6)</f>
        <v>6.2799999999999998E-4</v>
      </c>
      <c r="AB18" s="51">
        <f>ROUND(生産者価格評価表!AB18/生産者価格評価表!AB$48,6)</f>
        <v>2.32E-4</v>
      </c>
      <c r="AC18" s="51">
        <f>ROUND(生産者価格評価表!AC18/生産者価格評価表!AC$48,6)</f>
        <v>2.4120000000000001E-3</v>
      </c>
      <c r="AD18" s="51">
        <f>ROUND(生産者価格評価表!AD18/生産者価格評価表!AD$48,6)</f>
        <v>8.7000000000000001E-5</v>
      </c>
      <c r="AE18" s="51">
        <f>ROUND(生産者価格評価表!AE18/生産者価格評価表!AE$48,6)</f>
        <v>3.7399999999999998E-4</v>
      </c>
      <c r="AF18" s="51">
        <v>2.408E-3</v>
      </c>
      <c r="AG18" s="51">
        <v>5.9599999999999996E-4</v>
      </c>
      <c r="AH18" s="51">
        <f>ROUND(生産者価格評価表!AH18/生産者価格評価表!AH$48,6)</f>
        <v>2.4269999999999999E-3</v>
      </c>
      <c r="AI18" s="51">
        <f>ROUND(生産者価格評価表!AI18/生産者価格評価表!AI$48,6)</f>
        <v>0</v>
      </c>
      <c r="AJ18" s="51">
        <f>ROUND(生産者価格評価表!AJ18/生産者価格評価表!AJ$48,6)</f>
        <v>4.908E-3</v>
      </c>
      <c r="AK18" s="52">
        <f>ROUND(生産者価格評価表!AK18/生産者価格評価表!AK$48,6)</f>
        <v>1.3682E-2</v>
      </c>
    </row>
    <row r="19" spans="1:37" s="67" customFormat="1" ht="12.95" customHeight="1">
      <c r="A19" s="85">
        <v>14</v>
      </c>
      <c r="B19" s="72" t="s">
        <v>23</v>
      </c>
      <c r="C19" s="51">
        <f>ROUND(生産者価格評価表!C19/生産者価格評価表!C$48,6)</f>
        <v>0</v>
      </c>
      <c r="D19" s="51">
        <f>ROUND(生産者価格評価表!D19/生産者価格評価表!D$48,6)</f>
        <v>0</v>
      </c>
      <c r="E19" s="51">
        <f>ROUND(生産者価格評価表!E19/生産者価格評価表!E$48,6)</f>
        <v>0</v>
      </c>
      <c r="F19" s="51">
        <f>ROUND(生産者価格評価表!F19/生産者価格評価表!F$48,6)</f>
        <v>8.7180000000000001E-3</v>
      </c>
      <c r="G19" s="51">
        <f>ROUND(生産者価格評価表!G19/生産者価格評価表!G$48,6)</f>
        <v>0</v>
      </c>
      <c r="H19" s="51">
        <f>ROUND(生産者価格評価表!H19/生産者価格評価表!H$48,6)</f>
        <v>0</v>
      </c>
      <c r="I19" s="51">
        <f>ROUND(生産者価格評価表!I19/生産者価格評価表!I$48,6)</f>
        <v>3.5729999999999998E-3</v>
      </c>
      <c r="J19" s="51">
        <f>ROUND(生産者価格評価表!J19/生産者価格評価表!J$48,6)</f>
        <v>0</v>
      </c>
      <c r="K19" s="51">
        <f>ROUND(生産者価格評価表!K19/生産者価格評価表!K$48,6)</f>
        <v>6.6E-4</v>
      </c>
      <c r="L19" s="51">
        <f>ROUND(生産者価格評価表!L19/生産者価格評価表!L$48,6)</f>
        <v>8.0699999999999999E-4</v>
      </c>
      <c r="M19" s="51">
        <f>ROUND(生産者価格評価表!M19/生産者価格評価表!M$48,6)</f>
        <v>6.6670000000000002E-3</v>
      </c>
      <c r="N19" s="51">
        <f>ROUND(生産者価格評価表!N19/生産者価格評価表!N$48,6)</f>
        <v>1.3990000000000001E-3</v>
      </c>
      <c r="O19" s="51">
        <f>ROUND(生産者価格評価表!O19/生産者価格評価表!O$48,6)</f>
        <v>2.647E-3</v>
      </c>
      <c r="P19" s="51">
        <f>ROUND(生産者価格評価表!P19/生産者価格評価表!P$48,6)</f>
        <v>0.26583899999999999</v>
      </c>
      <c r="Q19" s="51">
        <f>ROUND(生産者価格評価表!Q19/生産者価格評価表!Q$48,6)</f>
        <v>7.77E-3</v>
      </c>
      <c r="R19" s="51">
        <f>ROUND(生産者価格評価表!R19/生産者価格評価表!R$48,6)</f>
        <v>2.6745999999999999E-2</v>
      </c>
      <c r="S19" s="51">
        <f>ROUND(生産者価格評価表!S19/生産者価格評価表!S$48,6)</f>
        <v>8.0479999999999996E-3</v>
      </c>
      <c r="T19" s="51">
        <f>ROUND(生産者価格評価表!T19/生産者価格評価表!T$48,6)</f>
        <v>2.147E-3</v>
      </c>
      <c r="U19" s="51">
        <f>ROUND(生産者価格評価表!U19/生産者価格評価表!U$48,6)</f>
        <v>1.0141000000000001E-2</v>
      </c>
      <c r="V19" s="51">
        <f>ROUND(生産者価格評価表!V19/生産者価格評価表!V$48,6)</f>
        <v>0</v>
      </c>
      <c r="W19" s="51">
        <f>ROUND(生産者価格評価表!W19/生産者価格評価表!W$48,6)</f>
        <v>1.0311000000000001E-2</v>
      </c>
      <c r="X19" s="51">
        <f>ROUND(生産者価格評価表!X19/生産者価格評価表!X$48,6)</f>
        <v>1.5E-5</v>
      </c>
      <c r="Y19" s="51">
        <f>ROUND(生産者価格評価表!Y19/生産者価格評価表!Y$48,6)</f>
        <v>0</v>
      </c>
      <c r="Z19" s="51">
        <f>ROUND(生産者価格評価表!Z19/生産者価格評価表!Z$48,6)</f>
        <v>0</v>
      </c>
      <c r="AA19" s="51">
        <f>ROUND(生産者価格評価表!AA19/生産者価格評価表!AA$48,6)</f>
        <v>8.3999999999999995E-5</v>
      </c>
      <c r="AB19" s="51">
        <f>ROUND(生産者価格評価表!AB19/生産者価格評価表!AB$48,6)</f>
        <v>0</v>
      </c>
      <c r="AC19" s="51">
        <f>ROUND(生産者価格評価表!AC19/生産者価格評価表!AC$48,6)</f>
        <v>2.2599999999999999E-4</v>
      </c>
      <c r="AD19" s="51">
        <f>ROUND(生産者価格評価表!AD19/生産者価格評価表!AD$48,6)</f>
        <v>0</v>
      </c>
      <c r="AE19" s="51">
        <f>ROUND(生産者価格評価表!AE19/生産者価格評価表!AE$48,6)</f>
        <v>0</v>
      </c>
      <c r="AF19" s="51">
        <f>ROUND(生産者価格評価表!AF19/生産者価格評価表!AF$48,6)</f>
        <v>0</v>
      </c>
      <c r="AG19" s="51">
        <f>ROUND(生産者価格評価表!AG19/生産者価格評価表!AG$48,6)</f>
        <v>1.5775999999999998E-2</v>
      </c>
      <c r="AH19" s="51">
        <f>ROUND(生産者価格評価表!AH19/生産者価格評価表!AH$48,6)</f>
        <v>4.2299999999999998E-4</v>
      </c>
      <c r="AI19" s="51">
        <f>ROUND(生産者価格評価表!AI19/生産者価格評価表!AI$48,6)</f>
        <v>0.108377</v>
      </c>
      <c r="AJ19" s="51">
        <f>ROUND(生産者価格評価表!AJ19/生産者価格評価表!AJ$48,6)</f>
        <v>0</v>
      </c>
      <c r="AK19" s="52">
        <f>ROUND(生産者価格評価表!AK19/生産者価格評価表!AK$48,6)</f>
        <v>7.8709999999999995E-3</v>
      </c>
    </row>
    <row r="20" spans="1:37" s="67" customFormat="1" ht="12.95" customHeight="1">
      <c r="A20" s="85">
        <v>15</v>
      </c>
      <c r="B20" s="72" t="s">
        <v>24</v>
      </c>
      <c r="C20" s="51">
        <f>ROUND(生産者価格評価表!C20/生産者価格評価表!C$48,6)</f>
        <v>0</v>
      </c>
      <c r="D20" s="51">
        <f>ROUND(生産者価格評価表!D20/生産者価格評価表!D$48,6)</f>
        <v>0</v>
      </c>
      <c r="E20" s="51">
        <f>ROUND(生産者価格評価表!E20/生産者価格評価表!E$48,6)</f>
        <v>1.4E-3</v>
      </c>
      <c r="F20" s="51">
        <f>ROUND(生産者価格評価表!F20/生産者価格評価表!F$48,6)</f>
        <v>0</v>
      </c>
      <c r="G20" s="51">
        <f>ROUND(生産者価格評価表!G20/生産者価格評価表!G$48,6)</f>
        <v>0</v>
      </c>
      <c r="H20" s="51">
        <f>ROUND(生産者価格評価表!H20/生産者価格評価表!H$48,6)</f>
        <v>0</v>
      </c>
      <c r="I20" s="51">
        <f>ROUND(生産者価格評価表!I20/生産者価格評価表!I$48,6)</f>
        <v>7.6000000000000004E-5</v>
      </c>
      <c r="J20" s="51">
        <f>ROUND(生産者価格評価表!J20/生産者価格評価表!J$48,6)</f>
        <v>0</v>
      </c>
      <c r="K20" s="51">
        <f>ROUND(生産者価格評価表!K20/生産者価格評価表!K$48,6)</f>
        <v>0</v>
      </c>
      <c r="L20" s="51">
        <f>ROUND(生産者価格評価表!L20/生産者価格評価表!L$48,6)</f>
        <v>0</v>
      </c>
      <c r="M20" s="51">
        <f>ROUND(生産者価格評価表!M20/生産者価格評価表!M$48,6)</f>
        <v>0</v>
      </c>
      <c r="N20" s="51">
        <f>ROUND(生産者価格評価表!N20/生産者価格評価表!N$48,6)</f>
        <v>0</v>
      </c>
      <c r="O20" s="51">
        <f>ROUND(生産者価格評価表!O20/生産者価格評価表!O$48,6)</f>
        <v>2.2863999999999999E-2</v>
      </c>
      <c r="P20" s="51">
        <f>ROUND(生産者価格評価表!P20/生産者価格評価表!P$48,6)</f>
        <v>0.10019500000000001</v>
      </c>
      <c r="Q20" s="51">
        <f>ROUND(生産者価格評価表!Q20/生産者価格評価表!Q$48,6)</f>
        <v>0.36230699999999999</v>
      </c>
      <c r="R20" s="51">
        <f>ROUND(生産者価格評価表!R20/生産者価格評価表!R$48,6)</f>
        <v>2.8726999999999999E-2</v>
      </c>
      <c r="S20" s="51">
        <f>ROUND(生産者価格評価表!S20/生産者価格評価表!S$48,6)</f>
        <v>0.12977900000000001</v>
      </c>
      <c r="T20" s="51">
        <f>ROUND(生産者価格評価表!T20/生産者価格評価表!T$48,6)</f>
        <v>1.1410000000000001E-3</v>
      </c>
      <c r="U20" s="51">
        <f>ROUND(生産者価格評価表!U20/生産者価格評価表!U$48,6)</f>
        <v>1.6133999999999999E-2</v>
      </c>
      <c r="V20" s="51">
        <f>ROUND(生産者価格評価表!V20/生産者価格評価表!V$48,6)</f>
        <v>0</v>
      </c>
      <c r="W20" s="51">
        <f>ROUND(生産者価格評価表!W20/生産者価格評価表!W$48,6)</f>
        <v>9.7999999999999997E-5</v>
      </c>
      <c r="X20" s="51">
        <f>ROUND(生産者価格評価表!X20/生産者価格評価表!X$48,6)</f>
        <v>4.3199999999999998E-4</v>
      </c>
      <c r="Y20" s="51">
        <f>ROUND(生産者価格評価表!Y20/生産者価格評価表!Y$48,6)</f>
        <v>1.6699999999999999E-4</v>
      </c>
      <c r="Z20" s="51">
        <f>ROUND(生産者価格評価表!Z20/生産者価格評価表!Z$48,6)</f>
        <v>1.7E-5</v>
      </c>
      <c r="AA20" s="51">
        <f>ROUND(生産者価格評価表!AA20/生産者価格評価表!AA$48,6)</f>
        <v>3.3500000000000001E-4</v>
      </c>
      <c r="AB20" s="51">
        <f>ROUND(生産者価格評価表!AB20/生産者価格評価表!AB$48,6)</f>
        <v>2.8219999999999999E-3</v>
      </c>
      <c r="AC20" s="51">
        <f>ROUND(生産者価格評価表!AC20/生産者価格評価表!AC$48,6)</f>
        <v>5.5139999999999998E-3</v>
      </c>
      <c r="AD20" s="51">
        <f>ROUND(生産者価格評価表!AD20/生産者価格評価表!AD$48,6)</f>
        <v>1.5299999999999999E-3</v>
      </c>
      <c r="AE20" s="51">
        <v>6.0999999999999999E-5</v>
      </c>
      <c r="AF20" s="51">
        <f>ROUND(生産者価格評価表!AF20/生産者価格評価表!AF$48,6)</f>
        <v>0</v>
      </c>
      <c r="AG20" s="51">
        <f>ROUND(生産者価格評価表!AG20/生産者価格評価表!AG$48,6)</f>
        <v>1.3598000000000001E-2</v>
      </c>
      <c r="AH20" s="51">
        <f>ROUND(生産者価格評価表!AH20/生産者価格評価表!AH$48,6)</f>
        <v>7.3399999999999995E-4</v>
      </c>
      <c r="AI20" s="51">
        <f>ROUND(生産者価格評価表!AI20/生産者価格評価表!AI$48,6)</f>
        <v>1.4135999999999999E-2</v>
      </c>
      <c r="AJ20" s="51">
        <f>ROUND(生産者価格評価表!AJ20/生産者価格評価表!AJ$48,6)</f>
        <v>0</v>
      </c>
      <c r="AK20" s="52">
        <f>ROUND(生産者価格評価表!AK20/生産者価格評価表!AK$48,6)</f>
        <v>8.9858999999999994E-2</v>
      </c>
    </row>
    <row r="21" spans="1:37" s="67" customFormat="1" ht="12.95" customHeight="1">
      <c r="A21" s="85">
        <v>16</v>
      </c>
      <c r="B21" s="72" t="s">
        <v>25</v>
      </c>
      <c r="C21" s="51">
        <f>ROUND(生産者価格評価表!C21/生産者価格評価表!C$48,6)</f>
        <v>0</v>
      </c>
      <c r="D21" s="51">
        <f>ROUND(生産者価格評価表!D21/生産者価格評価表!D$48,6)</f>
        <v>0</v>
      </c>
      <c r="E21" s="51">
        <f>ROUND(生産者価格評価表!E21/生産者価格評価表!E$48,6)</f>
        <v>6.8595000000000003E-2</v>
      </c>
      <c r="F21" s="51">
        <f>ROUND(生産者価格評価表!F21/生産者価格評価表!F$48,6)</f>
        <v>0</v>
      </c>
      <c r="G21" s="51">
        <f>ROUND(生産者価格評価表!G21/生産者価格評価表!G$48,6)</f>
        <v>0</v>
      </c>
      <c r="H21" s="51">
        <f>ROUND(生産者価格評価表!H21/生産者価格評価表!H$48,6)</f>
        <v>0</v>
      </c>
      <c r="I21" s="51">
        <f>ROUND(生産者価格評価表!I21/生産者価格評価表!I$48,6)</f>
        <v>0</v>
      </c>
      <c r="J21" s="51">
        <f>ROUND(生産者価格評価表!J21/生産者価格評価表!J$48,6)</f>
        <v>0</v>
      </c>
      <c r="K21" s="51">
        <f>ROUND(生産者価格評価表!K21/生産者価格評価表!K$48,6)</f>
        <v>0</v>
      </c>
      <c r="L21" s="51">
        <f>ROUND(生産者価格評価表!L21/生産者価格評価表!L$48,6)</f>
        <v>0</v>
      </c>
      <c r="M21" s="51">
        <f>ROUND(生産者価格評価表!M21/生産者価格評価表!M$48,6)</f>
        <v>0</v>
      </c>
      <c r="N21" s="51">
        <f>ROUND(生産者価格評価表!N21/生産者価格評価表!N$48,6)</f>
        <v>0</v>
      </c>
      <c r="O21" s="51">
        <f>ROUND(生産者価格評価表!O21/生産者価格評価表!O$48,6)</f>
        <v>0</v>
      </c>
      <c r="P21" s="51">
        <f>ROUND(生産者価格評価表!P21/生産者価格評価表!P$48,6)</f>
        <v>0</v>
      </c>
      <c r="Q21" s="51">
        <f>ROUND(生産者価格評価表!Q21/生産者価格評価表!Q$48,6)</f>
        <v>0</v>
      </c>
      <c r="R21" s="51">
        <f>ROUND(生産者価格評価表!R21/生産者価格評価表!R$48,6)</f>
        <v>0.32318000000000002</v>
      </c>
      <c r="S21" s="51">
        <f>ROUND(生産者価格評価表!S21/生産者価格評価表!S$48,6)</f>
        <v>0</v>
      </c>
      <c r="T21" s="51">
        <f>ROUND(生産者価格評価表!T21/生産者価格評価表!T$48,6)</f>
        <v>0</v>
      </c>
      <c r="U21" s="51">
        <f>ROUND(生産者価格評価表!U21/生産者価格評価表!U$48,6)</f>
        <v>0</v>
      </c>
      <c r="V21" s="51">
        <f>ROUND(生産者価格評価表!V21/生産者価格評価表!V$48,6)</f>
        <v>0</v>
      </c>
      <c r="W21" s="51">
        <f>ROUND(生産者価格評価表!W21/生産者価格評価表!W$48,6)</f>
        <v>0</v>
      </c>
      <c r="X21" s="51">
        <f>ROUND(生産者価格評価表!X21/生産者価格評価表!X$48,6)</f>
        <v>0</v>
      </c>
      <c r="Y21" s="51">
        <f>ROUND(生産者価格評価表!Y21/生産者価格評価表!Y$48,6)</f>
        <v>0</v>
      </c>
      <c r="Z21" s="51">
        <f>ROUND(生産者価格評価表!Z21/生産者価格評価表!Z$48,6)</f>
        <v>0</v>
      </c>
      <c r="AA21" s="51">
        <f>ROUND(生産者価格評価表!AA21/生産者価格評価表!AA$48,6)</f>
        <v>5.3169999999999997E-3</v>
      </c>
      <c r="AB21" s="51">
        <f>ROUND(生産者価格評価表!AB21/生産者価格評価表!AB$48,6)</f>
        <v>0</v>
      </c>
      <c r="AC21" s="51">
        <f>ROUND(生産者価格評価表!AC21/生産者価格評価表!AC$48,6)</f>
        <v>1.1918E-2</v>
      </c>
      <c r="AD21" s="51">
        <f>ROUND(生産者価格評価表!AD21/生産者価格評価表!AD$48,6)</f>
        <v>3.4999999999999997E-5</v>
      </c>
      <c r="AE21" s="51">
        <f>ROUND(生産者価格評価表!AE21/生産者価格評価表!AE$48,7)</f>
        <v>0</v>
      </c>
      <c r="AF21" s="51">
        <f>ROUND(生産者価格評価表!AF21/生産者価格評価表!AF$48,6)</f>
        <v>0</v>
      </c>
      <c r="AG21" s="51">
        <f>ROUND(生産者価格評価表!AG21/生産者価格評価表!AG$48,6)</f>
        <v>2.5551000000000001E-2</v>
      </c>
      <c r="AH21" s="51">
        <f>ROUND(生産者価格評価表!AH21/生産者価格評価表!AH$48,6)</f>
        <v>2.8E-5</v>
      </c>
      <c r="AI21" s="51">
        <f>ROUND(生産者価格評価表!AI21/生産者価格評価表!AI$48,6)</f>
        <v>0</v>
      </c>
      <c r="AJ21" s="51">
        <f>ROUND(生産者価格評価表!AJ21/生産者価格評価表!AJ$48,6)</f>
        <v>0</v>
      </c>
      <c r="AK21" s="52">
        <f>ROUND(生産者価格評価表!AK21/生産者価格評価表!AK$48,6)</f>
        <v>3.1640000000000001E-3</v>
      </c>
    </row>
    <row r="22" spans="1:37" s="67" customFormat="1" ht="12.95" customHeight="1">
      <c r="A22" s="85">
        <v>17</v>
      </c>
      <c r="B22" s="72" t="s">
        <v>26</v>
      </c>
      <c r="C22" s="51">
        <f>ROUND(生産者価格評価表!C22/生産者価格評価表!C$48,6)</f>
        <v>7.1000000000000005E-5</v>
      </c>
      <c r="D22" s="51">
        <f>ROUND(生産者価格評価表!D22/生産者価格評価表!D$48,6)</f>
        <v>0</v>
      </c>
      <c r="E22" s="51">
        <f>ROUND(生産者価格評価表!E22/生産者価格評価表!E$48,6)</f>
        <v>0</v>
      </c>
      <c r="F22" s="51">
        <f>ROUND(生産者価格評価表!F22/生産者価格評価表!F$48,6)</f>
        <v>0</v>
      </c>
      <c r="G22" s="51">
        <f>ROUND(生産者価格評価表!G22/生産者価格評価表!G$48,6)</f>
        <v>0</v>
      </c>
      <c r="H22" s="51">
        <f>ROUND(生産者価格評価表!H22/生産者価格評価表!H$48,6)</f>
        <v>0</v>
      </c>
      <c r="I22" s="51">
        <f>ROUND(生産者価格評価表!I22/生産者価格評価表!I$48,6)</f>
        <v>3.8000000000000002E-5</v>
      </c>
      <c r="J22" s="51">
        <f>ROUND(生産者価格評価表!J22/生産者価格評価表!J$48,6)</f>
        <v>0</v>
      </c>
      <c r="K22" s="51">
        <f>ROUND(生産者価格評価表!K22/生産者価格評価表!K$48,6)</f>
        <v>0</v>
      </c>
      <c r="L22" s="51">
        <f>ROUND(生産者価格評価表!L22/生産者価格評価表!L$48,6)</f>
        <v>0</v>
      </c>
      <c r="M22" s="51">
        <f>ROUND(生産者価格評価表!M22/生産者価格評価表!M$48,6)</f>
        <v>0</v>
      </c>
      <c r="N22" s="51">
        <f>ROUND(生産者価格評価表!N22/生産者価格評価表!N$48,6)</f>
        <v>0</v>
      </c>
      <c r="O22" s="51">
        <f>ROUND(生産者価格評価表!O22/生産者価格評価表!O$48,6)</f>
        <v>0</v>
      </c>
      <c r="P22" s="51">
        <f>ROUND(生産者価格評価表!P22/生産者価格評価表!P$48,6)</f>
        <v>2.238E-3</v>
      </c>
      <c r="Q22" s="51">
        <f>ROUND(生産者価格評価表!Q22/生産者価格評価表!Q$48,6)</f>
        <v>5.4600000000000004E-4</v>
      </c>
      <c r="R22" s="51">
        <f>ROUND(生産者価格評価表!R22/生産者価格評価表!R$48,6)</f>
        <v>7.4299999999999995E-4</v>
      </c>
      <c r="S22" s="51">
        <f>ROUND(生産者価格評価表!S22/生産者価格評価表!S$48,6)</f>
        <v>0.13983899999999999</v>
      </c>
      <c r="T22" s="51">
        <f>ROUND(生産者価格評価表!T22/生産者価格評価表!T$48,6)</f>
        <v>0</v>
      </c>
      <c r="U22" s="51">
        <f>ROUND(生産者価格評価表!U22/生産者価格評価表!U$48,6)</f>
        <v>9.3999999999999994E-5</v>
      </c>
      <c r="V22" s="51">
        <f>ROUND(生産者価格評価表!V22/生産者価格評価表!V$48,6)</f>
        <v>0</v>
      </c>
      <c r="W22" s="51">
        <f>ROUND(生産者価格評価表!W22/生産者価格評価表!W$48,6)</f>
        <v>0</v>
      </c>
      <c r="X22" s="51">
        <f>ROUND(生産者価格評価表!X22/生産者価格評価表!X$48,6)</f>
        <v>1.444E-3</v>
      </c>
      <c r="Y22" s="51">
        <f>ROUND(生産者価格評価表!Y22/生産者価格評価表!Y$48,6)</f>
        <v>6.3E-5</v>
      </c>
      <c r="Z22" s="51">
        <f>ROUND(生産者価格評価表!Z22/生産者価格評価表!Z$48,6)</f>
        <v>0</v>
      </c>
      <c r="AA22" s="51">
        <f>ROUND(生産者価格評価表!AA22/生産者価格評価表!AA$48,6)</f>
        <v>0</v>
      </c>
      <c r="AB22" s="51">
        <f>ROUND(生産者価格評価表!AB22/生産者価格評価表!AB$48,6)</f>
        <v>6.6000000000000005E-5</v>
      </c>
      <c r="AC22" s="51">
        <f>ROUND(生産者価格評価表!AC22/生産者価格評価表!AC$48,6)</f>
        <v>4.5199999999999998E-4</v>
      </c>
      <c r="AD22" s="51">
        <f>ROUND(生産者価格評価表!AD22/生産者価格評価表!AD$48,6)</f>
        <v>0</v>
      </c>
      <c r="AE22" s="51">
        <f>ROUND(生産者価格評価表!AE22/生産者価格評価表!AE$48,6)</f>
        <v>7.1250000000000003E-3</v>
      </c>
      <c r="AF22" s="51">
        <f>ROUND(生産者価格評価表!AF22/生産者価格評価表!AF$48,6)</f>
        <v>0</v>
      </c>
      <c r="AG22" s="51">
        <f>ROUND(生産者価格評価表!AG22/生産者価格評価表!AG$48,6)</f>
        <v>4.6999999999999999E-4</v>
      </c>
      <c r="AH22" s="51">
        <v>3.2400000000000001E-4</v>
      </c>
      <c r="AI22" s="51">
        <f>ROUND(生産者価格評価表!AI22/生産者価格評価表!AI$48,6)</f>
        <v>0</v>
      </c>
      <c r="AJ22" s="51">
        <f>ROUND(生産者価格評価表!AJ22/生産者価格評価表!AJ$48,6)</f>
        <v>0</v>
      </c>
      <c r="AK22" s="52">
        <f>ROUND(生産者価格評価表!AK22/生産者価格評価表!AK$48,6)</f>
        <v>8.9300000000000002E-4</v>
      </c>
    </row>
    <row r="23" spans="1:37" s="67" customFormat="1" ht="12.95" customHeight="1">
      <c r="A23" s="85">
        <v>18</v>
      </c>
      <c r="B23" s="72" t="s">
        <v>27</v>
      </c>
      <c r="C23" s="51">
        <f>ROUND(生産者価格評価表!C23/生産者価格評価表!C$48,6)</f>
        <v>9.0589999999999993E-3</v>
      </c>
      <c r="D23" s="51">
        <f>ROUND(生産者価格評価表!D23/生産者価格評価表!D$48,6)</f>
        <v>4.6030000000000003E-3</v>
      </c>
      <c r="E23" s="51">
        <f>ROUND(生産者価格評価表!E23/生産者価格評価表!E$48,6)</f>
        <v>2.2865E-2</v>
      </c>
      <c r="F23" s="51">
        <f>ROUND(生産者価格評価表!F23/生産者価格評価表!F$48,6)</f>
        <v>1.4872E-2</v>
      </c>
      <c r="G23" s="51">
        <f>ROUND(生産者価格評価表!G23/生産者価格評価表!G$48,6)</f>
        <v>2.1219999999999999E-2</v>
      </c>
      <c r="H23" s="51">
        <f>ROUND(生産者価格評価表!H23/生産者価格評価表!H$48,6)</f>
        <v>1.8981999999999999E-2</v>
      </c>
      <c r="I23" s="51">
        <f>ROUND(生産者価格評価表!I23/生産者価格評価表!I$48,6)</f>
        <v>1.9956000000000002E-2</v>
      </c>
      <c r="J23" s="51">
        <f>ROUND(生産者価格評価表!J23/生産者価格評価表!J$48,6)</f>
        <v>2.2221999999999999E-2</v>
      </c>
      <c r="K23" s="51">
        <v>4.62E-3</v>
      </c>
      <c r="L23" s="51">
        <f>ROUND(生産者価格評価表!L23/生産者価格評価表!L$48,6)</f>
        <v>8.7449999999999993E-3</v>
      </c>
      <c r="M23" s="51">
        <v>4.3333999999999998E-2</v>
      </c>
      <c r="N23" s="51">
        <f>ROUND(生産者価格評価表!N23/生産者価格評価表!N$48,6)</f>
        <v>6.0139999999999999E-2</v>
      </c>
      <c r="O23" s="51">
        <f>ROUND(生産者価格評価表!O23/生産者価格評価表!O$48,6)</f>
        <v>1.8599999999999998E-2</v>
      </c>
      <c r="P23" s="51">
        <f>ROUND(生産者価格評価表!P23/生産者価格評価表!P$48,6)</f>
        <v>2.4671999999999999E-2</v>
      </c>
      <c r="Q23" s="51">
        <f>ROUND(生産者価格評価表!Q23/生産者価格評価表!Q$48,6)</f>
        <v>2.4660000000000001E-2</v>
      </c>
      <c r="R23" s="51">
        <f>ROUND(生産者価格評価表!R23/生産者価格評価表!R$48,6)</f>
        <v>4.0613999999999997E-2</v>
      </c>
      <c r="S23" s="51">
        <f>ROUND(生産者価格評価表!S23/生産者価格評価表!S$48,6)</f>
        <v>7.4446999999999999E-2</v>
      </c>
      <c r="T23" s="51">
        <f>ROUND(生産者価格評価表!T23/生産者価格評価表!T$48,6)</f>
        <v>0.127885</v>
      </c>
      <c r="U23" s="51">
        <f>ROUND(生産者価格評価表!U23/生産者価格評価表!U$48,6)</f>
        <v>2.2537999999999999E-2</v>
      </c>
      <c r="V23" s="51">
        <f>ROUND(生産者価格評価表!V23/生産者価格評価表!V$48,6)</f>
        <v>2.5958999999999999E-2</v>
      </c>
      <c r="W23" s="51">
        <f>ROUND(生産者価格評価表!W23/生産者価格評価表!W$48,6)</f>
        <v>4.0066999999999998E-2</v>
      </c>
      <c r="X23" s="51">
        <f>ROUND(生産者価格評価表!X23/生産者価格評価表!X$48,6)</f>
        <v>1.7205000000000002E-2</v>
      </c>
      <c r="Y23" s="51">
        <f>ROUND(生産者価格評価表!Y23/生産者価格評価表!Y$48,6)</f>
        <v>3.0571000000000001E-2</v>
      </c>
      <c r="Z23" s="51">
        <f>ROUND(生産者価格評価表!Z23/生産者価格評価表!Z$48,6)</f>
        <v>5.5599999999999996E-4</v>
      </c>
      <c r="AA23" s="51">
        <f>ROUND(生産者価格評価表!AA23/生産者価格評価表!AA$48,6)</f>
        <v>4.4799999999999996E-3</v>
      </c>
      <c r="AB23" s="51">
        <f>ROUND(生産者価格評価表!AB23/生産者価格評価表!AB$48,6)</f>
        <v>1.5502E-2</v>
      </c>
      <c r="AC23" s="51">
        <f>ROUND(生産者価格評価表!AC23/生産者価格評価表!AC$48,6)</f>
        <v>2.6426999999999999E-2</v>
      </c>
      <c r="AD23" s="51">
        <f>ROUND(生産者価格評価表!AD23/生産者価格評価表!AD$48,6)</f>
        <v>2.7480000000000001E-2</v>
      </c>
      <c r="AE23" s="51">
        <f>ROUND(生産者価格評価表!AE23/生産者価格評価表!AE$48,6)</f>
        <v>1.0446E-2</v>
      </c>
      <c r="AF23" s="51">
        <f>ROUND(生産者価格評価表!AF23/生産者価格評価表!AF$48,6)</f>
        <v>7.6934000000000002E-2</v>
      </c>
      <c r="AG23" s="51">
        <f>ROUND(生産者価格評価表!AG23/生産者価格評価表!AG$48,6)</f>
        <v>3.6735999999999998E-2</v>
      </c>
      <c r="AH23" s="51">
        <f>ROUND(生産者価格評価表!AH23/生産者価格評価表!AH$48,6)</f>
        <v>1.5931000000000001E-2</v>
      </c>
      <c r="AI23" s="51">
        <f>ROUND(生産者価格評価表!AI23/生産者価格評価表!AI$48,6)</f>
        <v>0.119895</v>
      </c>
      <c r="AJ23" s="51">
        <v>1.8911000000000001E-2</v>
      </c>
      <c r="AK23" s="52">
        <f>ROUND(生産者価格評価表!AK23/生産者価格評価表!AK$48,6)</f>
        <v>2.1580999999999999E-2</v>
      </c>
    </row>
    <row r="24" spans="1:37" s="67" customFormat="1" ht="12.95" customHeight="1">
      <c r="A24" s="85">
        <v>19</v>
      </c>
      <c r="B24" s="72" t="s">
        <v>28</v>
      </c>
      <c r="C24" s="51">
        <f>ROUND(生産者価格評価表!C24/生産者価格評価表!C$48,6)</f>
        <v>3.114E-3</v>
      </c>
      <c r="D24" s="51">
        <f>ROUND(生産者価格評価表!D24/生産者価格評価表!D$48,6)</f>
        <v>0</v>
      </c>
      <c r="E24" s="51">
        <f>ROUND(生産者価格評価表!E24/生産者価格評価表!E$48,6)</f>
        <v>4.6700000000000002E-4</v>
      </c>
      <c r="F24" s="51">
        <f>ROUND(生産者価格評価表!F24/生産者価格評価表!F$48,6)</f>
        <v>3.0769999999999999E-3</v>
      </c>
      <c r="G24" s="51">
        <f>ROUND(生産者価格評価表!G24/生産者価格評価表!G$48,6)</f>
        <v>1.4859999999999999E-3</v>
      </c>
      <c r="H24" s="51">
        <f>ROUND(生産者価格評価表!H24/生産者価格評価表!H$48,6)</f>
        <v>8.4099999999999995E-4</v>
      </c>
      <c r="I24" s="51">
        <f>ROUND(生産者価格評価表!I24/生産者価格評価表!I$48,6)</f>
        <v>6.1960000000000001E-3</v>
      </c>
      <c r="J24" s="51">
        <f>ROUND(生産者価格評価表!J24/生産者価格評価表!J$48,6)</f>
        <v>6.3489999999999996E-3</v>
      </c>
      <c r="K24" s="51">
        <f>ROUND(生産者価格評価表!K24/生産者価格評価表!K$48,6)</f>
        <v>7.9209999999999992E-3</v>
      </c>
      <c r="L24" s="51">
        <f>ROUND(生産者価格評価表!L24/生産者価格評価表!L$48,6)</f>
        <v>6.9959999999999996E-3</v>
      </c>
      <c r="M24" s="51">
        <f>ROUND(生産者価格評価表!M24/生産者価格評価表!M$48,6)</f>
        <v>6.6670000000000002E-3</v>
      </c>
      <c r="N24" s="51">
        <f>ROUND(生産者価格評価表!N24/生産者価格評価表!N$48,6)</f>
        <v>2.797E-3</v>
      </c>
      <c r="O24" s="51">
        <f>ROUND(生産者価格評価表!O24/生産者価格評価表!O$48,6)</f>
        <v>2.6830000000000001E-3</v>
      </c>
      <c r="P24" s="51">
        <f>ROUND(生産者価格評価表!P24/生産者価格評価表!P$48,6)</f>
        <v>4.3800000000000002E-4</v>
      </c>
      <c r="Q24" s="51">
        <f>ROUND(生産者価格評価表!Q24/生産者価格評価表!Q$48,6)</f>
        <v>2.3930000000000002E-3</v>
      </c>
      <c r="R24" s="51">
        <f>ROUND(生産者価格評価表!R24/生産者価格評価表!R$48,6)</f>
        <v>1.9810000000000001E-3</v>
      </c>
      <c r="S24" s="51">
        <f>ROUND(生産者価格評価表!S24/生産者価格評価表!S$48,6)</f>
        <v>2.0119999999999999E-3</v>
      </c>
      <c r="T24" s="51">
        <f>ROUND(生産者価格評価表!T24/生産者価格評価表!T$48,6)</f>
        <v>1.2750000000000001E-3</v>
      </c>
      <c r="U24" s="51">
        <f>ROUND(生産者価格評価表!U24/生産者価格評価表!U$48,6)</f>
        <v>2.0960000000000002E-3</v>
      </c>
      <c r="V24" s="51">
        <f>ROUND(生産者価格評価表!V24/生産者価格評価表!V$48,6)</f>
        <v>4.2437999999999997E-2</v>
      </c>
      <c r="W24" s="51">
        <f>ROUND(生産者価格評価表!W24/生産者価格評価表!W$48,6)</f>
        <v>1.856E-2</v>
      </c>
      <c r="X24" s="51">
        <f>ROUND(生産者価格評価表!X24/生産者価格評価表!X$48,6)</f>
        <v>4.8440000000000002E-3</v>
      </c>
      <c r="Y24" s="51">
        <f>ROUND(生産者価格評価表!Y24/生産者価格評価表!Y$48,6)</f>
        <v>3.3639999999999998E-3</v>
      </c>
      <c r="Z24" s="51">
        <f>ROUND(生産者価格評価表!Z24/生産者価格評価表!Z$48,6)</f>
        <v>4.6066999999999997E-2</v>
      </c>
      <c r="AA24" s="51">
        <f>ROUND(生産者価格評価表!AA24/生産者価格評価表!AA$48,6)</f>
        <v>3.287E-3</v>
      </c>
      <c r="AB24" s="51">
        <f>ROUND(生産者価格評価表!AB24/生産者価格評価表!AB$48,6)</f>
        <v>4.3489999999999996E-3</v>
      </c>
      <c r="AC24" s="51">
        <f>ROUND(生産者価格評価表!AC24/生産者価格評価表!AC$48,6)</f>
        <v>1.9143E-2</v>
      </c>
      <c r="AD24" s="51">
        <f>ROUND(生産者価格評価表!AD24/生産者価格評価表!AD$48,6)</f>
        <v>1.5382E-2</v>
      </c>
      <c r="AE24" s="51">
        <f>ROUND(生産者価格評価表!AE24/生産者価格評価表!AE$48,6)</f>
        <v>4.287E-3</v>
      </c>
      <c r="AF24" s="51">
        <f>ROUND(生産者価格評価表!AF24/生産者価格評価表!AF$48,6)</f>
        <v>1.4170000000000001E-3</v>
      </c>
      <c r="AG24" s="51">
        <f>ROUND(生産者価格評価表!AG24/生産者価格評価表!AG$48,6)</f>
        <v>2.068E-3</v>
      </c>
      <c r="AH24" s="51">
        <f>ROUND(生産者価格評価表!AH24/生産者価格評価表!AH$48,6)</f>
        <v>6.1240000000000001E-3</v>
      </c>
      <c r="AI24" s="51">
        <f>ROUND(生産者価格評価表!AI24/生産者価格評価表!AI$48,6)</f>
        <v>0</v>
      </c>
      <c r="AJ24" s="51">
        <f>ROUND(生産者価格評価表!AJ24/生産者価格評価表!AJ$48,6)</f>
        <v>0</v>
      </c>
      <c r="AK24" s="52">
        <f>ROUND(生産者価格評価表!AK24/生産者価格評価表!AK$48,6)</f>
        <v>8.286E-3</v>
      </c>
    </row>
    <row r="25" spans="1:37" s="67" customFormat="1" ht="12.95" customHeight="1">
      <c r="A25" s="85">
        <v>20</v>
      </c>
      <c r="B25" s="72" t="s">
        <v>29</v>
      </c>
      <c r="C25" s="51">
        <f>ROUND(生産者価格評価表!C25/生産者価格評価表!C$48,6)</f>
        <v>4.3169999999999997E-3</v>
      </c>
      <c r="D25" s="51">
        <f>ROUND(生産者価格評価表!D25/生産者価格評価表!D$48,6)</f>
        <v>2.0920000000000001E-3</v>
      </c>
      <c r="E25" s="51">
        <f>ROUND(生産者価格評価表!E25/生産者価格評価表!E$48,6)</f>
        <v>6.9999999999999999E-4</v>
      </c>
      <c r="F25" s="51">
        <f>ROUND(生産者価格評価表!F25/生産者価格評価表!F$48,6)</f>
        <v>1.5897000000000001E-2</v>
      </c>
      <c r="G25" s="51">
        <f>ROUND(生産者価格評価表!G25/生産者価格評価表!G$48,6)</f>
        <v>1.3639E-2</v>
      </c>
      <c r="H25" s="51">
        <f>ROUND(生産者価格評価表!H25/生産者価格評価表!H$48,6)</f>
        <v>3.2919999999999998E-3</v>
      </c>
      <c r="I25" s="51">
        <f>ROUND(生産者価格評価表!I25/生産者価格評価表!I$48,6)</f>
        <v>5.7283000000000001E-2</v>
      </c>
      <c r="J25" s="51">
        <f>ROUND(生産者価格評価表!J25/生産者価格評価表!J$48,6)</f>
        <v>7.9365000000000005E-2</v>
      </c>
      <c r="K25" s="51">
        <f>ROUND(生産者価格評価表!K25/生産者価格評価表!K$48,6)</f>
        <v>2.0462000000000001E-2</v>
      </c>
      <c r="L25" s="51">
        <f>ROUND(生産者価格評価表!L25/生産者価格評価表!L$48,6)</f>
        <v>1.0628E-2</v>
      </c>
      <c r="M25" s="51">
        <f>ROUND(生産者価格評価表!M25/生産者価格評価表!M$48,6)</f>
        <v>0.05</v>
      </c>
      <c r="N25" s="51">
        <f>ROUND(生産者価格評価表!N25/生産者価格評価表!N$48,6)</f>
        <v>3.6364E-2</v>
      </c>
      <c r="O25" s="51">
        <f>ROUND(生産者価格評価表!O25/生産者価格評価表!O$48,6)</f>
        <v>1.0659999999999999E-2</v>
      </c>
      <c r="P25" s="51">
        <v>4.9630000000000004E-3</v>
      </c>
      <c r="Q25" s="51">
        <f>ROUND(生産者価格評価表!Q25/生産者価格評価表!Q$48,6)</f>
        <v>1.1207E-2</v>
      </c>
      <c r="R25" s="51">
        <f>ROUND(生産者価格評価表!R25/生産者価格評価表!R$48,6)</f>
        <v>8.1720000000000004E-3</v>
      </c>
      <c r="S25" s="51">
        <f>ROUND(生産者価格評価表!S25/生産者価格評価表!S$48,6)</f>
        <v>1.0059999999999999E-2</v>
      </c>
      <c r="T25" s="51">
        <f>ROUND(生産者価格評価表!T25/生産者価格評価表!T$48,6)</f>
        <v>1.2681E-2</v>
      </c>
      <c r="U25" s="51">
        <f>ROUND(生産者価格評価表!U25/生産者価格評価表!U$48,6)</f>
        <v>3.9830000000000004E-3</v>
      </c>
      <c r="V25" s="51">
        <f>ROUND(生産者価格評価表!V25/生産者価格評価表!V$48,6)</f>
        <v>2.9797000000000001E-2</v>
      </c>
      <c r="W25" s="51">
        <f>ROUND(生産者価格評価表!W25/生産者価格評価表!W$48,6)</f>
        <v>5.0966999999999998E-2</v>
      </c>
      <c r="X25" s="51">
        <f>ROUND(生産者価格評価表!X25/生産者価格評価表!X$48,6)</f>
        <v>1.3674E-2</v>
      </c>
      <c r="Y25" s="51">
        <v>3.7690000000000002E-3</v>
      </c>
      <c r="Z25" s="51">
        <f>ROUND(生産者価格評価表!Z25/生産者価格評価表!Z$48,6)</f>
        <v>1.9559999999999998E-3</v>
      </c>
      <c r="AA25" s="51">
        <f>ROUND(生産者価格評価表!AA25/生産者価格評価表!AA$48,6)</f>
        <v>6.6569999999999997E-3</v>
      </c>
      <c r="AB25" s="51">
        <f>ROUND(生産者価格評価表!AB25/生産者価格評価表!AB$48,6)</f>
        <v>9.3609999999999995E-3</v>
      </c>
      <c r="AC25" s="51">
        <f>ROUND(生産者価格評価表!AC25/生産者価格評価表!AC$48,6)</f>
        <v>1.7527000000000001E-2</v>
      </c>
      <c r="AD25" s="51">
        <f>ROUND(生産者価格評価表!AD25/生産者価格評価表!AD$48,6)</f>
        <v>2.3168999999999999E-2</v>
      </c>
      <c r="AE25" s="51">
        <f>ROUND(生産者価格評価表!AE25/生産者価格評価表!AE$48,6)</f>
        <v>1.6025999999999999E-2</v>
      </c>
      <c r="AF25" s="51">
        <v>4.2500000000000003E-3</v>
      </c>
      <c r="AG25" s="51">
        <f>ROUND(生産者価格評価表!AG25/生産者価格評価表!AG$48,6)</f>
        <v>4.653E-3</v>
      </c>
      <c r="AH25" s="51">
        <f>ROUND(生産者価格評価表!AH25/生産者価格評価表!AH$48,6)</f>
        <v>2.1138000000000001E-2</v>
      </c>
      <c r="AI25" s="51">
        <f>ROUND(生産者価格評価表!AI25/生産者価格評価表!AI$48,6)</f>
        <v>0</v>
      </c>
      <c r="AJ25" s="51">
        <f>ROUND(生産者価格評価表!AJ25/生産者価格評価表!AJ$48,6)</f>
        <v>3.7529999999999998E-3</v>
      </c>
      <c r="AK25" s="52">
        <f>ROUND(生産者価格評価表!AK25/生産者価格評価表!AK$48,6)</f>
        <v>1.1738999999999999E-2</v>
      </c>
    </row>
    <row r="26" spans="1:37" s="67" customFormat="1" ht="12.95" customHeight="1">
      <c r="A26" s="85">
        <v>21</v>
      </c>
      <c r="B26" s="72" t="s">
        <v>30</v>
      </c>
      <c r="C26" s="51">
        <f>ROUND(生産者価格評価表!C26/生産者価格評価表!C$48,6)</f>
        <v>3.5399999999999999E-4</v>
      </c>
      <c r="D26" s="51">
        <f>ROUND(生産者価格評価表!D26/生産者価格評価表!D$48,6)</f>
        <v>0</v>
      </c>
      <c r="E26" s="51">
        <f>ROUND(生産者価格評価表!E26/生産者価格評価表!E$48,6)</f>
        <v>0</v>
      </c>
      <c r="F26" s="51">
        <f>ROUND(生産者価格評価表!F26/生産者価格評価表!F$48,6)</f>
        <v>3.0769999999999999E-3</v>
      </c>
      <c r="G26" s="51">
        <f>ROUND(生産者価格評価表!G26/生産者価格評価表!G$48,6)</f>
        <v>3.9620000000000002E-3</v>
      </c>
      <c r="H26" s="51">
        <f>ROUND(生産者価格評価表!H26/生産者価格評価表!H$48,6)</f>
        <v>7.6800000000000002E-4</v>
      </c>
      <c r="I26" s="51">
        <v>4.8659999999999997E-3</v>
      </c>
      <c r="J26" s="51">
        <f>ROUND(生産者価格評価表!J26/生産者価格評価表!J$48,6)</f>
        <v>3.1749999999999999E-3</v>
      </c>
      <c r="K26" s="51">
        <f>ROUND(生産者価格評価表!K26/生産者価格評価表!K$48,6)</f>
        <v>6.6E-4</v>
      </c>
      <c r="L26" s="51">
        <f>ROUND(生産者価格評価表!L26/生産者価格評価表!L$48,6)</f>
        <v>3.094E-3</v>
      </c>
      <c r="M26" s="51">
        <f>ROUND(生産者価格評価表!M26/生産者価格評価表!M$48,6)</f>
        <v>1.6670000000000001E-3</v>
      </c>
      <c r="N26" s="51">
        <f>ROUND(生産者価格評価表!N26/生産者価格評価表!N$48,6)</f>
        <v>1.3990000000000001E-3</v>
      </c>
      <c r="O26" s="51">
        <f>ROUND(生産者価格評価表!O26/生産者価格評価表!O$48,6)</f>
        <v>8.4500000000000005E-4</v>
      </c>
      <c r="P26" s="51">
        <f>ROUND(生産者価格評価表!P26/生産者価格評価表!P$48,6)</f>
        <v>1.119E-3</v>
      </c>
      <c r="Q26" s="51">
        <f>ROUND(生産者価格評価表!Q26/生産者価格評価表!Q$48,6)</f>
        <v>1.2849999999999999E-3</v>
      </c>
      <c r="R26" s="51">
        <f>ROUND(生産者価格評価表!R26/生産者価格評価表!R$48,6)</f>
        <v>9.9099999999999991E-4</v>
      </c>
      <c r="S26" s="51">
        <f>ROUND(生産者価格評価表!S26/生産者価格評価表!S$48,6)</f>
        <v>1.0059999999999999E-3</v>
      </c>
      <c r="T26" s="51">
        <f>ROUND(生産者価格評価表!T26/生産者価格評価表!T$48,6)</f>
        <v>6.7100000000000005E-4</v>
      </c>
      <c r="U26" s="51">
        <f>ROUND(生産者価格評価表!U26/生産者価格評価表!U$48,6)</f>
        <v>1.511E-3</v>
      </c>
      <c r="V26" s="51">
        <f>ROUND(生産者価格評価表!V26/生産者価格評価表!V$48,6)</f>
        <v>3.8370000000000001E-3</v>
      </c>
      <c r="W26" s="51">
        <v>5.5877999999999997E-2</v>
      </c>
      <c r="X26" s="51">
        <f>ROUND(生産者価格評価表!X26/生産者価格評価表!X$48,6)</f>
        <v>2.653E-3</v>
      </c>
      <c r="Y26" s="51">
        <f>ROUND(生産者価格評価表!Y26/生産者価格評価表!Y$48,6)</f>
        <v>2.1940000000000002E-3</v>
      </c>
      <c r="Z26" s="51">
        <f>ROUND(生産者価格評価表!Z26/生産者価格評価表!Z$48,6)</f>
        <v>2.6899999999999998E-4</v>
      </c>
      <c r="AA26" s="51">
        <f>ROUND(生産者価格評価表!AA26/生産者価格評価表!AA$48,6)</f>
        <v>2.114E-3</v>
      </c>
      <c r="AB26" s="51">
        <f>ROUND(生産者価格評価表!AB26/生産者価格評価表!AB$48,6)</f>
        <v>4.581E-3</v>
      </c>
      <c r="AC26" s="51">
        <f>ROUND(生産者価格評価表!AC26/生産者価格評価表!AC$48,6)</f>
        <v>1.584E-2</v>
      </c>
      <c r="AD26" s="51">
        <f>ROUND(生産者価格評価表!AD26/生産者価格評価表!AD$48,6)</f>
        <v>1.1645000000000001E-2</v>
      </c>
      <c r="AE26" s="51">
        <f>ROUND(生産者価格評価表!AE26/生産者価格評価表!AE$48,6)</f>
        <v>7.633E-3</v>
      </c>
      <c r="AF26" s="51">
        <f>ROUND(生産者価格評価表!AF26/生産者価格評価表!AF$48,6)</f>
        <v>2.6919999999999999E-3</v>
      </c>
      <c r="AG26" s="51">
        <v>5.9599999999999996E-4</v>
      </c>
      <c r="AH26" s="51">
        <f>ROUND(生産者価格評価表!AH26/生産者価格評価表!AH$48,6)</f>
        <v>1.4238000000000001E-2</v>
      </c>
      <c r="AI26" s="51">
        <f>ROUND(生産者価格評価表!AI26/生産者価格評価表!AI$48,6)</f>
        <v>0</v>
      </c>
      <c r="AJ26" s="51">
        <f>ROUND(生産者価格評価表!AJ26/生産者価格評価表!AJ$48,6)</f>
        <v>9.384E-3</v>
      </c>
      <c r="AK26" s="52">
        <f>ROUND(生産者価格評価表!AK26/生産者価格評価表!AK$48,6)</f>
        <v>4.2820000000000002E-3</v>
      </c>
    </row>
    <row r="27" spans="1:37" s="67" customFormat="1" ht="12.95" customHeight="1">
      <c r="A27" s="85">
        <v>22</v>
      </c>
      <c r="B27" s="72" t="s">
        <v>31</v>
      </c>
      <c r="C27" s="51">
        <v>3.1421999999999999E-2</v>
      </c>
      <c r="D27" s="51">
        <f>ROUND(生産者価格評価表!D27/生産者価格評価表!D$48,6)</f>
        <v>5.8580000000000004E-3</v>
      </c>
      <c r="E27" s="51">
        <f>ROUND(生産者価格評価表!E27/生産者価格評価表!E$48,6)</f>
        <v>3.9197000000000003E-2</v>
      </c>
      <c r="F27" s="51">
        <f>ROUND(生産者価格評価表!F27/生産者価格評価表!F$48,6)</f>
        <v>1.4359E-2</v>
      </c>
      <c r="G27" s="51">
        <f>ROUND(生産者価格評価表!G27/生産者価格評価表!G$48,6)</f>
        <v>0.110404</v>
      </c>
      <c r="H27" s="51">
        <f>ROUND(生産者価格評価表!H27/生産者価格評価表!H$48,6)</f>
        <v>1.9202E-2</v>
      </c>
      <c r="I27" s="51">
        <f>ROUND(生産者価格評価表!I27/生産者価格評価表!I$48,6)</f>
        <v>5.1846999999999997E-2</v>
      </c>
      <c r="J27" s="51">
        <f>ROUND(生産者価格評価表!J27/生産者価格評価表!J$48,6)</f>
        <v>2.8570999999999999E-2</v>
      </c>
      <c r="K27" s="51">
        <f>ROUND(生産者価格評価表!K27/生産者価格評価表!K$48,6)</f>
        <v>9.9010000000000001E-2</v>
      </c>
      <c r="L27" s="51">
        <f>ROUND(生産者価格評価表!L27/生産者価格評価表!L$48,6)</f>
        <v>3.6594000000000002E-2</v>
      </c>
      <c r="M27" s="51">
        <f>ROUND(生産者価格評価表!M27/生産者価格評価表!M$48,6)</f>
        <v>3.3333000000000002E-2</v>
      </c>
      <c r="N27" s="51">
        <f>ROUND(生産者価格評価表!N27/生産者価格評価表!N$48,6)</f>
        <v>4.7551999999999997E-2</v>
      </c>
      <c r="O27" s="51">
        <f>ROUND(生産者価格評価表!O27/生産者価格評価表!O$48,6)</f>
        <v>2.9812000000000002E-2</v>
      </c>
      <c r="P27" s="51">
        <f>ROUND(生産者価格評価表!P27/生産者価格評価表!P$48,6)</f>
        <v>3.5911999999999999E-2</v>
      </c>
      <c r="Q27" s="51">
        <f>ROUND(生産者価格評価表!Q27/生産者価格評価表!Q$48,6)</f>
        <v>3.4372E-2</v>
      </c>
      <c r="R27" s="51">
        <f>ROUND(生産者価格評価表!R27/生産者価格評価表!R$48,6)</f>
        <v>3.4423000000000002E-2</v>
      </c>
      <c r="S27" s="51">
        <f>ROUND(生産者価格評価表!S27/生産者価格評価表!S$48,6)</f>
        <v>5.5331999999999999E-2</v>
      </c>
      <c r="T27" s="51">
        <f>ROUND(生産者価格評価表!T27/生産者価格評価表!T$48,6)</f>
        <v>3.2675999999999997E-2</v>
      </c>
      <c r="U27" s="51">
        <f>ROUND(生産者価格評価表!U27/生産者価格評価表!U$48,6)</f>
        <v>4.8828000000000003E-2</v>
      </c>
      <c r="V27" s="51">
        <f>ROUND(生産者価格評価表!V27/生産者価格評価表!V$48,6)</f>
        <v>1.8735999999999999E-2</v>
      </c>
      <c r="W27" s="51">
        <f>ROUND(生産者価格評価表!W27/生産者価格評価表!W$48,6)</f>
        <v>1.6792999999999999E-2</v>
      </c>
      <c r="X27" s="51">
        <f>ROUND(生産者価格評価表!X27/生産者価格評価表!X$48,6)</f>
        <v>1.7572000000000001E-2</v>
      </c>
      <c r="Y27" s="51">
        <f>ROUND(生産者価格評価表!Y27/生産者価格評価表!Y$48,6)</f>
        <v>5.8719999999999996E-3</v>
      </c>
      <c r="Z27" s="51">
        <f>ROUND(生産者価格評価表!Z27/生産者価格評価表!Z$48,6)</f>
        <v>8.7799999999999998E-4</v>
      </c>
      <c r="AA27" s="51">
        <f>ROUND(生産者価格評価表!AA27/生産者価格評価表!AA$48,6)</f>
        <v>5.0200000000000002E-2</v>
      </c>
      <c r="AB27" s="51">
        <f>ROUND(生産者価格評価表!AB27/生産者価格評価表!AB$48,6)</f>
        <v>5.9750000000000003E-3</v>
      </c>
      <c r="AC27" s="51">
        <f>ROUND(生産者価格評価表!AC27/生産者価格評価表!AC$48,6)</f>
        <v>1.4307E-2</v>
      </c>
      <c r="AD27" s="51">
        <f>ROUND(生産者価格評価表!AD27/生産者価格評価表!AD$48,6)</f>
        <v>1.4286999999999999E-2</v>
      </c>
      <c r="AE27" s="51">
        <f>ROUND(生産者価格評価表!AE27/生産者価格評価表!AE$48,6)</f>
        <v>4.5614000000000002E-2</v>
      </c>
      <c r="AF27" s="51">
        <f>ROUND(生産者価格評価表!AF27/生産者価格評価表!AF$48,6)</f>
        <v>3.7404E-2</v>
      </c>
      <c r="AG27" s="51">
        <v>1.8031999999999999E-2</v>
      </c>
      <c r="AH27" s="51">
        <f>ROUND(生産者価格評価表!AH27/生産者価格評価表!AH$48,6)</f>
        <v>6.1650000000000003E-2</v>
      </c>
      <c r="AI27" s="51">
        <f>ROUND(生産者価格評価表!AI27/生産者価格評価表!AI$48,6)</f>
        <v>0.173822</v>
      </c>
      <c r="AJ27" s="51">
        <v>1.0536999999999999E-2</v>
      </c>
      <c r="AK27" s="52">
        <f>ROUND(生産者価格評価表!AK27/生産者価格評価表!AK$48,6)</f>
        <v>3.0974999999999999E-2</v>
      </c>
    </row>
    <row r="28" spans="1:37" s="67" customFormat="1" ht="12.95" customHeight="1">
      <c r="A28" s="85">
        <v>23</v>
      </c>
      <c r="B28" s="72" t="s">
        <v>32</v>
      </c>
      <c r="C28" s="51">
        <f>ROUND(生産者価格評価表!C28/生産者価格評価表!C$48,6)</f>
        <v>2.2929999999999999E-2</v>
      </c>
      <c r="D28" s="51">
        <f>ROUND(生産者価格評価表!D28/生産者価格評価表!D$48,6)</f>
        <v>2.0920000000000001E-3</v>
      </c>
      <c r="E28" s="51">
        <f>ROUND(生産者価格評価表!E28/生産者価格評価表!E$48,6)</f>
        <v>1.8199E-2</v>
      </c>
      <c r="F28" s="51">
        <f>ROUND(生産者価格評価表!F28/生産者価格評価表!F$48,6)</f>
        <v>3.8974000000000002E-2</v>
      </c>
      <c r="G28" s="51">
        <f>ROUND(生産者価格評価表!G28/生産者価格評価表!G$48,6)</f>
        <v>5.1809999999999998E-3</v>
      </c>
      <c r="H28" s="51">
        <f>ROUND(生産者価格評価表!H28/生産者価格評価表!H$48,6)</f>
        <v>8.2290000000000002E-3</v>
      </c>
      <c r="I28" s="51">
        <f>ROUND(生産者価格評価表!I28/生産者価格評価表!I$48,6)</f>
        <v>1.2962E-2</v>
      </c>
      <c r="J28" s="51">
        <f>ROUND(生産者価格評価表!J28/生産者価格評価表!J$48,6)</f>
        <v>1.2697999999999999E-2</v>
      </c>
      <c r="K28" s="51">
        <f>ROUND(生産者価格評価表!K28/生産者価格評価表!K$48,6)</f>
        <v>3.96E-3</v>
      </c>
      <c r="L28" s="51">
        <f>ROUND(生産者価格評価表!L28/生産者価格評価表!L$48,6)</f>
        <v>2.3543999999999999E-2</v>
      </c>
      <c r="M28" s="51">
        <f>ROUND(生産者価格評価表!M28/生産者価格評価表!M$48,6)</f>
        <v>0.01</v>
      </c>
      <c r="N28" s="51">
        <v>8.3909999999999992E-3</v>
      </c>
      <c r="O28" s="51">
        <f>ROUND(生産者価格評価表!O28/生産者価格評価表!O$48,6)</f>
        <v>9.1529999999999997E-3</v>
      </c>
      <c r="P28" s="51">
        <f>ROUND(生産者価格評価表!P28/生産者価格評価表!P$48,6)</f>
        <v>7.0559999999999998E-3</v>
      </c>
      <c r="Q28" s="51">
        <f>ROUND(生産者価格評価表!Q28/生産者価格評価表!Q$48,6)</f>
        <v>5.3379999999999999E-3</v>
      </c>
      <c r="R28" s="51">
        <f>ROUND(生産者価格評価表!R28/生産者価格評価表!R$48,6)</f>
        <v>6.4390000000000003E-3</v>
      </c>
      <c r="S28" s="51">
        <f>ROUND(生産者価格評価表!S28/生産者価格評価表!S$48,6)</f>
        <v>2.0121E-2</v>
      </c>
      <c r="T28" s="51">
        <f>ROUND(生産者価格評価表!T28/生産者価格評価表!T$48,6)</f>
        <v>9.5949999999999994E-3</v>
      </c>
      <c r="U28" s="51">
        <f>ROUND(生産者価格評価表!U28/生産者価格評価表!U$48,6)</f>
        <v>9.8019999999999999E-3</v>
      </c>
      <c r="V28" s="51">
        <f>ROUND(生産者価格評価表!V28/生産者価格評価表!V$48,6)</f>
        <v>2.4379000000000001E-2</v>
      </c>
      <c r="W28" s="51">
        <f>ROUND(生産者価格評価表!W28/生産者価格評価表!W$48,6)</f>
        <v>1.1686E-2</v>
      </c>
      <c r="X28" s="51">
        <f>ROUND(生産者価格評価表!X28/生産者価格評価表!X$48,6)</f>
        <v>3.1458E-2</v>
      </c>
      <c r="Y28" s="51">
        <v>6.2179999999999999E-2</v>
      </c>
      <c r="Z28" s="51">
        <f>ROUND(生産者価格評価表!Z28/生産者価格評価表!Z$48,6)</f>
        <v>4.9308999999999999E-2</v>
      </c>
      <c r="AA28" s="51">
        <f>ROUND(生産者価格評価表!AA28/生産者価格評価表!AA$48,6)</f>
        <v>4.7939000000000002E-2</v>
      </c>
      <c r="AB28" s="51">
        <f>ROUND(生産者価格評価表!AB28/生産者価格評価表!AB$48,6)</f>
        <v>1.932E-2</v>
      </c>
      <c r="AC28" s="51">
        <f>ROUND(生産者価格評価表!AC28/生産者価格評価表!AC$48,6)</f>
        <v>2.8159999999999999E-3</v>
      </c>
      <c r="AD28" s="51">
        <f>ROUND(生産者価格評価表!AD28/生産者価格評価表!AD$48,6)</f>
        <v>2.8509999999999998E-3</v>
      </c>
      <c r="AE28" s="51">
        <f>ROUND(生産者価格評価表!AE28/生産者価格評価表!AE$48,6)</f>
        <v>9.4439999999999993E-3</v>
      </c>
      <c r="AF28" s="51">
        <f>ROUND(生産者価格評価表!AF28/生産者価格評価表!AF$48,6)</f>
        <v>1.4877E-2</v>
      </c>
      <c r="AG28" s="51">
        <f>ROUND(生産者価格評価表!AG28/生産者価格評価表!AG$48,6)</f>
        <v>3.3038999999999999E-2</v>
      </c>
      <c r="AH28" s="51">
        <v>1.9050000000000001E-2</v>
      </c>
      <c r="AI28" s="51">
        <f>ROUND(生産者価格評価表!AI28/生産者価格評価表!AI$48,6)</f>
        <v>0</v>
      </c>
      <c r="AJ28" s="51">
        <f>ROUND(生産者価格評価表!AJ28/生産者価格評価表!AJ$48,6)</f>
        <v>0.24310699999999999</v>
      </c>
      <c r="AK28" s="52">
        <f>ROUND(生産者価格評価表!AK28/生産者価格評価表!AK$48,6)</f>
        <v>1.9425000000000001E-2</v>
      </c>
    </row>
    <row r="29" spans="1:37" s="67" customFormat="1" ht="12.95" customHeight="1">
      <c r="A29" s="85">
        <v>24</v>
      </c>
      <c r="B29" s="72" t="s">
        <v>33</v>
      </c>
      <c r="C29" s="51">
        <f>ROUND(生産者価格評価表!C29/生産者価格評価表!C$48,6)</f>
        <v>7.1000000000000005E-5</v>
      </c>
      <c r="D29" s="51">
        <f>ROUND(生産者価格評価表!D29/生産者価格評価表!D$48,6)</f>
        <v>0</v>
      </c>
      <c r="E29" s="51">
        <f>ROUND(生産者価格評価表!E29/生産者価格評価表!E$48,6)</f>
        <v>4.6700000000000002E-4</v>
      </c>
      <c r="F29" s="51">
        <f>ROUND(生産者価格評価表!F29/生産者価格評価表!F$48,6)</f>
        <v>5.6410000000000002E-3</v>
      </c>
      <c r="G29" s="51">
        <f>ROUND(生産者価格評価表!G29/生産者価格評価表!G$48,6)</f>
        <v>7.2400000000000003E-4</v>
      </c>
      <c r="H29" s="51">
        <f>ROUND(生産者価格評価表!H29/生産者価格評価表!H$48,6)</f>
        <v>2.3770000000000002E-3</v>
      </c>
      <c r="I29" s="51">
        <f>ROUND(生産者価格評価表!I29/生産者価格評価表!I$48,6)</f>
        <v>1.634E-3</v>
      </c>
      <c r="J29" s="51">
        <f>ROUND(生産者価格評価表!J29/生産者価格評価表!J$48,6)</f>
        <v>3.1749999999999999E-3</v>
      </c>
      <c r="K29" s="51">
        <f>ROUND(生産者価格評価表!K29/生産者価格評価表!K$48,6)</f>
        <v>1.32E-3</v>
      </c>
      <c r="L29" s="51">
        <f>ROUND(生産者価格評価表!L29/生産者価格評価表!L$48,6)</f>
        <v>2.5560000000000001E-3</v>
      </c>
      <c r="M29" s="51">
        <f>ROUND(生産者価格評価表!M29/生産者価格評価表!M$48,6)</f>
        <v>1.6670000000000001E-3</v>
      </c>
      <c r="N29" s="51">
        <f>ROUND(生産者価格評価表!N29/生産者価格評価表!N$48,6)</f>
        <v>1.3990000000000001E-3</v>
      </c>
      <c r="O29" s="51">
        <f>ROUND(生産者価格評価表!O29/生産者価格評価表!O$48,6)</f>
        <v>1.6169999999999999E-3</v>
      </c>
      <c r="P29" s="51">
        <f>ROUND(生産者価格評価表!P29/生産者価格評価表!P$48,6)</f>
        <v>9.7300000000000002E-4</v>
      </c>
      <c r="Q29" s="51">
        <f>ROUND(生産者価格評価表!Q29/生産者価格評価表!Q$48,6)</f>
        <v>7.54E-4</v>
      </c>
      <c r="R29" s="51">
        <f>ROUND(生産者価格評価表!R29/生産者価格評価表!R$48,6)</f>
        <v>9.9099999999999991E-4</v>
      </c>
      <c r="S29" s="51">
        <f>ROUND(生産者価格評価表!S29/生産者価格評価表!S$48,6)</f>
        <v>4.0239999999999998E-3</v>
      </c>
      <c r="T29" s="51">
        <f>ROUND(生産者価格評価表!T29/生産者価格評価表!T$48,6)</f>
        <v>1.7440000000000001E-3</v>
      </c>
      <c r="U29" s="51">
        <f>ROUND(生産者価格評価表!U29/生産者価格評価表!U$48,6)</f>
        <v>1.7489999999999999E-3</v>
      </c>
      <c r="V29" s="51">
        <f>ROUND(生産者価格評価表!V29/生産者価格評価表!V$48,6)</f>
        <v>8.1259999999999995E-3</v>
      </c>
      <c r="W29" s="51">
        <f>ROUND(生産者価格評価表!W29/生産者価格評価表!W$48,6)</f>
        <v>1.3749999999999999E-3</v>
      </c>
      <c r="X29" s="51">
        <f>ROUND(生産者価格評価表!X29/生産者価格評価表!X$48,6)</f>
        <v>1.7080999999999999E-2</v>
      </c>
      <c r="Y29" s="51">
        <f>ROUND(生産者価格評価表!Y29/生産者価格評価表!Y$48,6)</f>
        <v>1.0511E-2</v>
      </c>
      <c r="Z29" s="51">
        <f>ROUND(生産者価格評価表!Z29/生産者価格評価表!Z$48,6)</f>
        <v>4.0850000000000001E-3</v>
      </c>
      <c r="AA29" s="51">
        <f>ROUND(生産者価格評価表!AA29/生産者価格評価表!AA$48,6)</f>
        <v>2.8050000000000002E-3</v>
      </c>
      <c r="AB29" s="51">
        <f>ROUND(生産者価格評価表!AB29/生産者価格評価表!AB$48,6)</f>
        <v>7.502E-3</v>
      </c>
      <c r="AC29" s="51">
        <f>ROUND(生産者価格評価表!AC29/生産者価格評価表!AC$48,6)</f>
        <v>4.4000000000000002E-4</v>
      </c>
      <c r="AD29" s="51">
        <f>ROUND(生産者価格評価表!AD29/生産者価格評価表!AD$48,6)</f>
        <v>2.6940000000000002E-3</v>
      </c>
      <c r="AE29" s="51">
        <f>ROUND(生産者価格評価表!AE29/生産者価格評価表!AE$48,6)</f>
        <v>3.3939999999999999E-3</v>
      </c>
      <c r="AF29" s="51">
        <f>ROUND(生産者価格評価表!AF29/生産者価格評価表!AF$48,6)</f>
        <v>1.176E-2</v>
      </c>
      <c r="AG29" s="51">
        <f>ROUND(生産者価格評価表!AG29/生産者価格評価表!AG$48,6)</f>
        <v>6.6270000000000001E-3</v>
      </c>
      <c r="AH29" s="51">
        <f>ROUND(生産者価格評価表!AH29/生産者価格評価表!AH$48,6)</f>
        <v>9.9059999999999999E-3</v>
      </c>
      <c r="AI29" s="51">
        <f>ROUND(生産者価格評価表!AI29/生産者価格評価表!AI$48,6)</f>
        <v>0</v>
      </c>
      <c r="AJ29" s="51">
        <f>ROUND(生産者価格評価表!AJ29/生産者価格評価表!AJ$48,6)</f>
        <v>7.796E-3</v>
      </c>
      <c r="AK29" s="52">
        <f>ROUND(生産者価格評価表!AK29/生産者価格評価表!AK$48,6)</f>
        <v>4.372E-3</v>
      </c>
    </row>
    <row r="30" spans="1:37" s="67" customFormat="1" ht="12.95" customHeight="1">
      <c r="A30" s="85">
        <v>25</v>
      </c>
      <c r="B30" s="72" t="s">
        <v>34</v>
      </c>
      <c r="C30" s="51">
        <f>ROUND(生産者価格評価表!C30/生産者価格評価表!C$48,6)</f>
        <v>3.3616E-2</v>
      </c>
      <c r="D30" s="51">
        <f>ROUND(生産者価格評価表!D30/生産者価格評価表!D$48,6)</f>
        <v>7.5310000000000004E-3</v>
      </c>
      <c r="E30" s="51">
        <f>ROUND(生産者価格評価表!E30/生産者価格評価表!E$48,6)</f>
        <v>2.9631000000000001E-2</v>
      </c>
      <c r="F30" s="51">
        <f>ROUND(生産者価格評価表!F30/生産者価格評価表!F$48,6)</f>
        <v>0.35487200000000002</v>
      </c>
      <c r="G30" s="51">
        <f>ROUND(生産者価格評価表!G30/生産者価格評価表!G$48,6)</f>
        <v>4.2210999999999999E-2</v>
      </c>
      <c r="H30" s="51">
        <f>ROUND(生産者価格評価表!H30/生産者価格評価表!H$48,6)</f>
        <v>1.7628999999999999E-2</v>
      </c>
      <c r="I30" s="51">
        <f>ROUND(生産者価格評価表!I30/生産者価格評価表!I$48,6)</f>
        <v>3.4590000000000003E-2</v>
      </c>
      <c r="J30" s="51">
        <v>1.9047000000000001E-2</v>
      </c>
      <c r="K30" s="51">
        <f>ROUND(生産者価格評価表!K30/生産者価格評価表!K$48,6)</f>
        <v>4.4223999999999999E-2</v>
      </c>
      <c r="L30" s="51">
        <f>ROUND(生産者価格評価表!L30/生産者価格評価表!L$48,6)</f>
        <v>0.119064</v>
      </c>
      <c r="M30" s="51">
        <f>ROUND(生産者価格評価表!M30/生産者価格評価表!M$48,6)</f>
        <v>3.6666999999999998E-2</v>
      </c>
      <c r="N30" s="51">
        <f>ROUND(生産者価格評価表!N30/生産者価格評価表!N$48,6)</f>
        <v>2.7972E-2</v>
      </c>
      <c r="O30" s="51">
        <f>ROUND(生産者価格評価表!O30/生産者価格評価表!O$48,6)</f>
        <v>2.3122E-2</v>
      </c>
      <c r="P30" s="51">
        <f>ROUND(生産者価格評価表!P30/生産者価格評価表!P$48,6)</f>
        <v>1.5426E-2</v>
      </c>
      <c r="Q30" s="51">
        <f>ROUND(生産者価格評価表!Q30/生産者価格評価表!Q$48,6)</f>
        <v>1.3140000000000001E-2</v>
      </c>
      <c r="R30" s="51">
        <v>1.4363000000000001E-2</v>
      </c>
      <c r="S30" s="51">
        <f>ROUND(生産者価格評価表!S30/生産者価格評価表!S$48,6)</f>
        <v>1.6097E-2</v>
      </c>
      <c r="T30" s="51">
        <f>ROUND(生産者価格評価表!T30/生産者価格評価表!T$48,6)</f>
        <v>3.5090999999999997E-2</v>
      </c>
      <c r="U30" s="51">
        <f>ROUND(生産者価格評価表!U30/生産者価格評価表!U$48,6)</f>
        <v>5.9091999999999999E-2</v>
      </c>
      <c r="V30" s="51">
        <f>ROUND(生産者価格評価表!V30/生産者価格評価表!V$48,6)</f>
        <v>3.5439999999999999E-2</v>
      </c>
      <c r="W30" s="51">
        <f>ROUND(生産者価格評価表!W30/生産者価格評価表!W$48,6)</f>
        <v>4.0753999999999999E-2</v>
      </c>
      <c r="X30" s="51">
        <f>ROUND(生産者価格評価表!X30/生産者価格評価表!X$48,6)</f>
        <v>5.6695000000000002E-2</v>
      </c>
      <c r="Y30" s="51">
        <f>ROUND(生産者価格評価表!Y30/生産者価格評価表!Y$48,6)</f>
        <v>2.6683999999999999E-2</v>
      </c>
      <c r="Z30" s="51">
        <f>ROUND(生産者価格評価表!Z30/生産者価格評価表!Z$48,6)</f>
        <v>1.9559999999999998E-3</v>
      </c>
      <c r="AA30" s="51">
        <f>ROUND(生産者価格評価表!AA30/生産者価格評価表!AA$48,6)</f>
        <v>9.4202999999999995E-2</v>
      </c>
      <c r="AB30" s="51">
        <f>ROUND(生産者価格評価表!AB30/生産者価格評価表!AB$48,6)</f>
        <v>2.3900000000000001E-2</v>
      </c>
      <c r="AC30" s="51">
        <f>ROUND(生産者価格評価表!AC30/生産者価格評価表!AC$48,6)</f>
        <v>3.3924999999999997E-2</v>
      </c>
      <c r="AD30" s="51">
        <f>ROUND(生産者価格評価表!AD30/生産者価格評価表!AD$48,6)</f>
        <v>2.0910000000000002E-2</v>
      </c>
      <c r="AE30" s="51">
        <f>ROUND(生産者価格評価表!AE30/生産者価格評価表!AE$48,6)</f>
        <v>1.8839999999999999E-2</v>
      </c>
      <c r="AF30" s="51">
        <f>ROUND(生産者価格評価表!AF30/生産者価格評価表!AF$48,6)</f>
        <v>3.5137000000000002E-2</v>
      </c>
      <c r="AG30" s="51">
        <f>ROUND(生産者価格評価表!AG30/生産者価格評価表!AG$48,6)</f>
        <v>1.8439000000000001E-2</v>
      </c>
      <c r="AH30" s="51">
        <f>ROUND(生産者価格評価表!AH30/生産者価格評価表!AH$48,6)</f>
        <v>3.2877999999999998E-2</v>
      </c>
      <c r="AI30" s="51">
        <f>ROUND(生産者価格評価表!AI30/生産者価格評価表!AI$48,6)</f>
        <v>4.2408000000000001E-2</v>
      </c>
      <c r="AJ30" s="51">
        <f>ROUND(生産者価格評価表!AJ30/生産者価格評価表!AJ$48,6)</f>
        <v>4.9371999999999999E-2</v>
      </c>
      <c r="AK30" s="52">
        <f>ROUND(生産者価格評価表!AK30/生産者価格評価表!AK$48,6)</f>
        <v>3.0813E-2</v>
      </c>
    </row>
    <row r="31" spans="1:37" s="67" customFormat="1" ht="12.95" customHeight="1">
      <c r="A31" s="85">
        <v>26</v>
      </c>
      <c r="B31" s="72" t="s">
        <v>35</v>
      </c>
      <c r="C31" s="51">
        <f>ROUND(生産者価格評価表!C31/生産者価格評価表!C$48,6)</f>
        <v>2.12E-4</v>
      </c>
      <c r="D31" s="51">
        <f>ROUND(生産者価格評価表!D31/生産者価格評価表!D$48,6)</f>
        <v>0</v>
      </c>
      <c r="E31" s="51">
        <f>ROUND(生産者価格評価表!E31/生産者価格評価表!E$48,6)</f>
        <v>3.9659999999999999E-3</v>
      </c>
      <c r="F31" s="51">
        <f>ROUND(生産者価格評価表!F31/生産者価格評価表!F$48,6)</f>
        <v>3.0769999999999999E-3</v>
      </c>
      <c r="G31" s="51">
        <f>ROUND(生産者価格評価表!G31/生産者価格評価表!G$48,6)</f>
        <v>1.867E-3</v>
      </c>
      <c r="H31" s="51">
        <f>ROUND(生産者価格評価表!H31/生産者価格評価表!H$48,6)</f>
        <v>4.6449999999999998E-3</v>
      </c>
      <c r="I31" s="51">
        <f>ROUND(生産者価格評価表!I31/生産者価格評価表!I$48,6)</f>
        <v>1.787E-3</v>
      </c>
      <c r="J31" s="51">
        <f>ROUND(生産者価格評価表!J31/生産者価格評価表!J$48,6)</f>
        <v>9.5239999999999995E-3</v>
      </c>
      <c r="K31" s="51">
        <f>ROUND(生産者価格評価表!K31/生産者価格評価表!K$48,6)</f>
        <v>3.3E-3</v>
      </c>
      <c r="L31" s="51">
        <f>ROUND(生産者価格評価表!L31/生産者価格評価表!L$48,6)</f>
        <v>2.0179999999999998E-3</v>
      </c>
      <c r="M31" s="51">
        <f>ROUND(生産者価格評価表!M31/生産者価格評価表!M$48,6)</f>
        <v>3.333E-3</v>
      </c>
      <c r="N31" s="51">
        <f>ROUND(生産者価格評価表!N31/生産者価格評価表!N$48,6)</f>
        <v>2.797E-3</v>
      </c>
      <c r="O31" s="51">
        <f>ROUND(生産者価格評価表!O31/生産者価格評価表!O$48,6)</f>
        <v>3.529E-3</v>
      </c>
      <c r="P31" s="51">
        <f>ROUND(生産者価格評価表!P31/生産者価格評価表!P$48,6)</f>
        <v>2.5300000000000001E-3</v>
      </c>
      <c r="Q31" s="51">
        <f>ROUND(生産者価格評価表!Q31/生産者価格評価表!Q$48,6)</f>
        <v>2.4979999999999998E-3</v>
      </c>
      <c r="R31" s="51">
        <f>ROUND(生産者価格評価表!R31/生産者価格評価表!R$48,6)</f>
        <v>1.4859999999999999E-3</v>
      </c>
      <c r="S31" s="51">
        <f>ROUND(生産者価格評価表!S31/生産者価格評価表!S$48,6)</f>
        <v>9.0539999999999995E-3</v>
      </c>
      <c r="T31" s="51">
        <f>ROUND(生産者価格評価表!T31/生産者価格評価表!T$48,6)</f>
        <v>3.2209999999999999E-3</v>
      </c>
      <c r="U31" s="51">
        <f>ROUND(生産者価格評価表!U31/生産者価格評価表!U$48,6)</f>
        <v>1.1384999999999999E-2</v>
      </c>
      <c r="V31" s="51">
        <f>ROUND(生産者価格評価表!V31/生産者価格評価表!V$48,6)</f>
        <v>5.6429999999999996E-3</v>
      </c>
      <c r="W31" s="51">
        <f>ROUND(生産者価格評価表!W31/生産者価格評価表!W$48,6)</f>
        <v>8.7399999999999995E-3</v>
      </c>
      <c r="X31" s="51">
        <f>ROUND(生産者価格評価表!X31/生産者価格評価表!X$48,6)</f>
        <v>2.9392000000000001E-2</v>
      </c>
      <c r="Y31" s="51">
        <f>ROUND(生産者価格評価表!Y31/生産者価格評価表!Y$48,6)</f>
        <v>2.6579999999999999E-2</v>
      </c>
      <c r="Z31" s="51">
        <f>ROUND(生産者価格評価表!Z31/生産者価格評価表!Z$48,6)</f>
        <v>1.1039999999999999E-3</v>
      </c>
      <c r="AA31" s="51">
        <f>ROUND(生産者価格評価表!AA31/生産者価格評価表!AA$48,6)</f>
        <v>6.9080000000000001E-3</v>
      </c>
      <c r="AB31" s="51">
        <f>ROUND(生産者価格評価表!AB31/生産者価格評価表!AB$48,6)</f>
        <v>8.7667999999999996E-2</v>
      </c>
      <c r="AC31" s="51">
        <f>ROUND(生産者価格評価表!AC31/生産者価格評価表!AC$48,6)</f>
        <v>1.4175999999999999E-2</v>
      </c>
      <c r="AD31" s="51">
        <f>ROUND(生産者価格評価表!AD31/生産者価格評価表!AD$48,6)</f>
        <v>7.5960000000000003E-3</v>
      </c>
      <c r="AE31" s="51">
        <f>ROUND(生産者価格評価表!AE31/生産者価格評価表!AE$48,6)</f>
        <v>5.5669999999999999E-3</v>
      </c>
      <c r="AF31" s="51">
        <v>2.9753000000000002E-2</v>
      </c>
      <c r="AG31" s="51">
        <f>ROUND(生産者価格評価表!AG31/生産者価格評価表!AG$48,6)</f>
        <v>5.9671000000000002E-2</v>
      </c>
      <c r="AH31" s="51">
        <f>ROUND(生産者価格評価表!AH31/生産者価格評価表!AH$48,6)</f>
        <v>2.2534999999999999E-2</v>
      </c>
      <c r="AI31" s="51">
        <f>ROUND(生産者価格評価表!AI31/生産者価格評価表!AI$48,6)</f>
        <v>0</v>
      </c>
      <c r="AJ31" s="51">
        <f>ROUND(生産者価格評価表!AJ31/生産者価格評価表!AJ$48,6)</f>
        <v>2.7718E-2</v>
      </c>
      <c r="AK31" s="52">
        <f>ROUND(生産者価格評価表!AK31/生産者価格評価表!AK$48,6)</f>
        <v>1.359E-2</v>
      </c>
    </row>
    <row r="32" spans="1:37" s="67" customFormat="1" ht="12.95" customHeight="1">
      <c r="A32" s="85">
        <v>27</v>
      </c>
      <c r="B32" s="72" t="s">
        <v>36</v>
      </c>
      <c r="C32" s="51">
        <f>ROUND(生産者価格評価表!C32/生産者価格評価表!C$48,6)</f>
        <v>0</v>
      </c>
      <c r="D32" s="51">
        <f>ROUND(生産者価格評価表!D32/生産者価格評価表!D$48,6)</f>
        <v>0</v>
      </c>
      <c r="E32" s="51">
        <f>ROUND(生産者価格評価表!E32/生産者価格評価表!E$48,6)</f>
        <v>0</v>
      </c>
      <c r="F32" s="51">
        <f>ROUND(生産者価格評価表!F32/生産者価格評価表!F$48,6)</f>
        <v>0</v>
      </c>
      <c r="G32" s="51">
        <f>ROUND(生産者価格評価表!G32/生産者価格評価表!G$48,6)</f>
        <v>0</v>
      </c>
      <c r="H32" s="51">
        <f>ROUND(生産者価格評価表!H32/生産者価格評価表!H$48,6)</f>
        <v>0</v>
      </c>
      <c r="I32" s="51">
        <f>ROUND(生産者価格評価表!I32/生産者価格評価表!I$48,6)</f>
        <v>0</v>
      </c>
      <c r="J32" s="51">
        <f>ROUND(生産者価格評価表!J32/生産者価格評価表!J$48,6)</f>
        <v>0</v>
      </c>
      <c r="K32" s="51">
        <f>ROUND(生産者価格評価表!K32/生産者価格評価表!K$48,6)</f>
        <v>0</v>
      </c>
      <c r="L32" s="51">
        <f>ROUND(生産者価格評価表!L32/生産者価格評価表!L$48,6)</f>
        <v>0</v>
      </c>
      <c r="M32" s="51">
        <f>ROUND(生産者価格評価表!M32/生産者価格評価表!M$48,6)</f>
        <v>0</v>
      </c>
      <c r="N32" s="51">
        <f>ROUND(生産者価格評価表!N32/生産者価格評価表!N$48,6)</f>
        <v>0</v>
      </c>
      <c r="O32" s="51">
        <f>ROUND(生産者価格評価表!O32/生産者価格評価表!O$48,6)</f>
        <v>0</v>
      </c>
      <c r="P32" s="51">
        <f>ROUND(生産者価格評価表!P32/生産者価格評価表!P$48,6)</f>
        <v>0</v>
      </c>
      <c r="Q32" s="51">
        <f>ROUND(生産者価格評価表!Q32/生産者価格評価表!Q$48,6)</f>
        <v>0</v>
      </c>
      <c r="R32" s="51">
        <f>ROUND(生産者価格評価表!R32/生産者価格評価表!R$48,6)</f>
        <v>0</v>
      </c>
      <c r="S32" s="51">
        <f>ROUND(生産者価格評価表!S32/生産者価格評価表!S$48,6)</f>
        <v>0</v>
      </c>
      <c r="T32" s="51">
        <f>ROUND(生産者価格評価表!T32/生産者価格評価表!T$48,6)</f>
        <v>0</v>
      </c>
      <c r="U32" s="51">
        <f>ROUND(生産者価格評価表!U32/生産者価格評価表!U$48,6)</f>
        <v>0</v>
      </c>
      <c r="V32" s="51">
        <f>ROUND(生産者価格評価表!V32/生産者価格評価表!V$48,6)</f>
        <v>0</v>
      </c>
      <c r="W32" s="51">
        <f>ROUND(生産者価格評価表!W32/生産者価格評価表!W$48,6)</f>
        <v>0</v>
      </c>
      <c r="X32" s="51">
        <f>ROUND(生産者価格評価表!X32/生産者価格評価表!X$48,6)</f>
        <v>0</v>
      </c>
      <c r="Y32" s="51">
        <f>ROUND(生産者価格評価表!Y32/生産者価格評価表!Y$48,6)</f>
        <v>0</v>
      </c>
      <c r="Z32" s="51">
        <f>ROUND(生産者価格評価表!Z32/生産者価格評価表!Z$48,6)</f>
        <v>0</v>
      </c>
      <c r="AA32" s="51">
        <f>ROUND(生産者価格評価表!AA32/生産者価格評価表!AA$48,6)</f>
        <v>0</v>
      </c>
      <c r="AB32" s="51">
        <f>ROUND(生産者価格評価表!AB32/生産者価格評価表!AB$48,6)</f>
        <v>0</v>
      </c>
      <c r="AC32" s="51">
        <f>ROUND(生産者価格評価表!AC32/生産者価格評価表!AC$48,6)</f>
        <v>0</v>
      </c>
      <c r="AD32" s="51">
        <f>ROUND(生産者価格評価表!AD32/生産者価格評価表!AD$48,6)</f>
        <v>0</v>
      </c>
      <c r="AE32" s="51">
        <f>ROUND(生産者価格評価表!AE32/生産者価格評価表!AE$48,6)</f>
        <v>0</v>
      </c>
      <c r="AF32" s="51">
        <f>ROUND(生産者価格評価表!AF32/生産者価格評価表!AF$48,6)</f>
        <v>0</v>
      </c>
      <c r="AG32" s="51">
        <f>ROUND(生産者価格評価表!AG32/生産者価格評価表!AG$48,6)</f>
        <v>0</v>
      </c>
      <c r="AH32" s="51">
        <f>ROUND(生産者価格評価表!AH32/生産者価格評価表!AH$48,6)</f>
        <v>0</v>
      </c>
      <c r="AI32" s="51">
        <f>ROUND(生産者価格評価表!AI32/生産者価格評価表!AI$48,6)</f>
        <v>0</v>
      </c>
      <c r="AJ32" s="51">
        <f>ROUND(生産者価格評価表!AJ32/生産者価格評価表!AJ$48,6)</f>
        <v>0.195323</v>
      </c>
      <c r="AK32" s="52">
        <f>ROUND(生産者価格評価表!AK32/生産者価格評価表!AK$48,6)</f>
        <v>9.5299999999999996E-4</v>
      </c>
    </row>
    <row r="33" spans="1:37" s="67" customFormat="1" ht="12.95" customHeight="1">
      <c r="A33" s="85">
        <v>28</v>
      </c>
      <c r="B33" s="72" t="s">
        <v>37</v>
      </c>
      <c r="C33" s="51">
        <f>ROUND(生産者価格評価表!C33/生産者価格評価表!C$48,6)</f>
        <v>2.12E-4</v>
      </c>
      <c r="D33" s="51">
        <v>4.1899999999999999E-4</v>
      </c>
      <c r="E33" s="51">
        <f>ROUND(生産者価格評価表!E33/生産者価格評価表!E$48,6)</f>
        <v>4.6700000000000002E-4</v>
      </c>
      <c r="F33" s="51">
        <f>ROUND(生産者価格評価表!F33/生産者価格評価表!F$48,6)</f>
        <v>0</v>
      </c>
      <c r="G33" s="51">
        <f>ROUND(生産者価格評価表!G33/生産者価格評価表!G$48,6)</f>
        <v>2.019E-3</v>
      </c>
      <c r="H33" s="51">
        <f>ROUND(生産者価格評価表!H33/生産者価格評価表!H$48,6)</f>
        <v>8.7799999999999998E-4</v>
      </c>
      <c r="I33" s="51">
        <f>ROUND(生産者価格評価表!I33/生産者価格評価表!I$48,6)</f>
        <v>4.5230000000000001E-3</v>
      </c>
      <c r="J33" s="51">
        <f>ROUND(生産者価格評価表!J33/生産者価格評価表!J$48,6)</f>
        <v>3.1746000000000003E-2</v>
      </c>
      <c r="K33" s="51">
        <f>ROUND(生産者価格評価表!K33/生産者価格評価表!K$48,6)</f>
        <v>1.98E-3</v>
      </c>
      <c r="L33" s="51">
        <f>ROUND(生産者価格評価表!L33/生産者価格評価表!L$48,6)</f>
        <v>4.8430000000000001E-3</v>
      </c>
      <c r="M33" s="51">
        <f>ROUND(生産者価格評価表!M33/生産者価格評価表!M$48,6)</f>
        <v>3.333E-3</v>
      </c>
      <c r="N33" s="51">
        <f>ROUND(生産者価格評価表!N33/生産者価格評価表!N$48,6)</f>
        <v>5.594E-3</v>
      </c>
      <c r="O33" s="51">
        <f>ROUND(生産者価格評価表!O33/生産者価格評価表!O$48,6)</f>
        <v>2.7200000000000002E-3</v>
      </c>
      <c r="P33" s="51">
        <f>ROUND(生産者価格評価表!P33/生産者価格評価表!P$48,6)</f>
        <v>9.1000000000000004E-3</v>
      </c>
      <c r="Q33" s="51">
        <f>ROUND(生産者価格評価表!Q33/生産者価格評価表!Q$48,6)</f>
        <v>2.7373999999999999E-2</v>
      </c>
      <c r="R33" s="51">
        <f>ROUND(生産者価格評価表!R33/生産者価格評価表!R$48,6)</f>
        <v>9.9059999999999999E-3</v>
      </c>
      <c r="S33" s="51">
        <f>ROUND(生産者価格評価表!S33/生産者価格評価表!S$48,6)</f>
        <v>2.7163E-2</v>
      </c>
      <c r="T33" s="51">
        <f>ROUND(生産者価格評価表!T33/生産者価格評価表!T$48,6)</f>
        <v>2.6840000000000002E-3</v>
      </c>
      <c r="U33" s="51">
        <f>ROUND(生産者価格評価表!U33/生産者価格評価表!U$48,6)</f>
        <v>1.1709999999999999E-3</v>
      </c>
      <c r="V33" s="51">
        <f>ROUND(生産者価格評価表!V33/生産者価格評価表!V$48,6)</f>
        <v>1.0383999999999999E-2</v>
      </c>
      <c r="W33" s="51">
        <f>ROUND(生産者価格評価表!W33/生産者価格評価表!W$48,6)</f>
        <v>9.7999999999999997E-5</v>
      </c>
      <c r="X33" s="51">
        <f>ROUND(生産者価格評価表!X33/生産者価格評価表!X$48,6)</f>
        <v>1.106E-3</v>
      </c>
      <c r="Y33" s="51">
        <f>ROUND(生産者価格評価表!Y33/生産者価格評価表!Y$48,6)</f>
        <v>3.5500000000000001E-4</v>
      </c>
      <c r="Z33" s="51">
        <f>ROUND(生産者価格評価表!Z33/生産者価格評価表!Z$48,6)</f>
        <v>0</v>
      </c>
      <c r="AA33" s="51">
        <f>ROUND(生産者価格評価表!AA33/生産者価格評価表!AA$48,6)</f>
        <v>4.8099999999999998E-4</v>
      </c>
      <c r="AB33" s="51">
        <f>ROUND(生産者価格評価表!AB33/生産者価格評価表!AB$48,6)</f>
        <v>1.1519E-2</v>
      </c>
      <c r="AC33" s="51">
        <f>ROUND(生産者価格評価表!AC33/生産者価格評価表!AC$48,6)</f>
        <v>1.2E-5</v>
      </c>
      <c r="AD33" s="51">
        <f>ROUND(生産者価格評価表!AD33/生産者価格評価表!AD$48,6)</f>
        <v>0</v>
      </c>
      <c r="AE33" s="51">
        <f>ROUND(生産者価格評価表!AE33/生産者価格評価表!AE$48,6)</f>
        <v>1.8100000000000001E-4</v>
      </c>
      <c r="AF33" s="51">
        <f>ROUND(生産者価格評価表!AF33/生産者価格評価表!AF$48,6)</f>
        <v>0</v>
      </c>
      <c r="AG33" s="51">
        <f>ROUND(生産者価格評価表!AG33/生産者価格評価表!AG$48,6)</f>
        <v>1.3630000000000001E-3</v>
      </c>
      <c r="AH33" s="51">
        <v>3.2400000000000001E-4</v>
      </c>
      <c r="AI33" s="51">
        <f>ROUND(生産者価格評価表!AI33/生産者価格評価表!AI$48,6)</f>
        <v>0</v>
      </c>
      <c r="AJ33" s="51">
        <f>ROUND(生産者価格評価表!AJ33/生産者価格評価表!AJ$48,6)</f>
        <v>1.3280999999999999E-2</v>
      </c>
      <c r="AK33" s="52">
        <f>ROUND(生産者価格評価表!AK33/生産者価格評価表!AK$48,6)</f>
        <v>7.5440000000000004E-3</v>
      </c>
    </row>
    <row r="34" spans="1:37" s="67" customFormat="1" ht="12.95" customHeight="1">
      <c r="A34" s="85">
        <v>29</v>
      </c>
      <c r="B34" s="72" t="s">
        <v>38</v>
      </c>
      <c r="C34" s="51">
        <f>ROUND(生産者価格評価表!C34/生産者価格評価表!C$48,6)</f>
        <v>0</v>
      </c>
      <c r="D34" s="51">
        <f>ROUND(生産者価格評価表!D34/生産者価格評価表!D$48,6)</f>
        <v>0</v>
      </c>
      <c r="E34" s="51">
        <f>ROUND(生産者価格評価表!E34/生産者価格評価表!E$48,6)</f>
        <v>0</v>
      </c>
      <c r="F34" s="51">
        <f>ROUND(生産者価格評価表!F34/生産者価格評価表!F$48,6)</f>
        <v>0</v>
      </c>
      <c r="G34" s="51">
        <f>ROUND(生産者価格評価表!G34/生産者価格評価表!G$48,6)</f>
        <v>0</v>
      </c>
      <c r="H34" s="51">
        <f>ROUND(生産者価格評価表!H34/生産者価格評価表!H$48,6)</f>
        <v>0</v>
      </c>
      <c r="I34" s="51">
        <f>ROUND(生産者価格評価表!I34/生産者価格評価表!I$48,6)</f>
        <v>0</v>
      </c>
      <c r="J34" s="51">
        <f>ROUND(生産者価格評価表!J34/生産者価格評価表!J$48,6)</f>
        <v>0</v>
      </c>
      <c r="K34" s="51">
        <f>ROUND(生産者価格評価表!K34/生産者価格評価表!K$48,6)</f>
        <v>0</v>
      </c>
      <c r="L34" s="51">
        <f>ROUND(生産者価格評価表!L34/生産者価格評価表!L$48,6)</f>
        <v>0</v>
      </c>
      <c r="M34" s="51">
        <f>ROUND(生産者価格評価表!M34/生産者価格評価表!M$48,6)</f>
        <v>0</v>
      </c>
      <c r="N34" s="51">
        <f>ROUND(生産者価格評価表!N34/生産者価格評価表!N$48,6)</f>
        <v>0</v>
      </c>
      <c r="O34" s="51">
        <f>ROUND(生産者価格評価表!O34/生産者価格評価表!O$48,6)</f>
        <v>0</v>
      </c>
      <c r="P34" s="51">
        <f>ROUND(生産者価格評価表!P34/生産者価格評価表!P$48,6)</f>
        <v>0</v>
      </c>
      <c r="Q34" s="51">
        <f>ROUND(生産者価格評価表!Q34/生産者価格評価表!Q$48,6)</f>
        <v>0</v>
      </c>
      <c r="R34" s="51">
        <f>ROUND(生産者価格評価表!R34/生産者価格評価表!R$48,6)</f>
        <v>0</v>
      </c>
      <c r="S34" s="51">
        <f>ROUND(生産者価格評価表!S34/生産者価格評価表!S$48,6)</f>
        <v>0</v>
      </c>
      <c r="T34" s="51">
        <f>ROUND(生産者価格評価表!T34/生産者価格評価表!T$48,6)</f>
        <v>0</v>
      </c>
      <c r="U34" s="51">
        <f>ROUND(生産者価格評価表!U34/生産者価格評価表!U$48,6)</f>
        <v>0</v>
      </c>
      <c r="V34" s="51">
        <f>ROUND(生産者価格評価表!V34/生産者価格評価表!V$48,6)</f>
        <v>0</v>
      </c>
      <c r="W34" s="51">
        <f>ROUND(生産者価格評価表!W34/生産者価格評価表!W$48,6)</f>
        <v>0</v>
      </c>
      <c r="X34" s="51">
        <f>ROUND(生産者価格評価表!X34/生産者価格評価表!X$48,6)</f>
        <v>2.1999999999999999E-5</v>
      </c>
      <c r="Y34" s="51">
        <f>ROUND(生産者価格評価表!Y34/生産者価格評価表!Y$48,6)</f>
        <v>2.0999999999999999E-5</v>
      </c>
      <c r="Z34" s="51">
        <f>ROUND(生産者価格評価表!Z34/生産者価格評価表!Z$48,6)</f>
        <v>0</v>
      </c>
      <c r="AA34" s="51">
        <f>ROUND(生産者価格評価表!AA34/生産者価格評価表!AA$48,6)</f>
        <v>0</v>
      </c>
      <c r="AB34" s="51">
        <f>ROUND(生産者価格評価表!AB34/生産者価格評価表!AB$48,6)</f>
        <v>6.6000000000000005E-5</v>
      </c>
      <c r="AC34" s="51">
        <f>ROUND(生産者価格評価表!AC34/生産者価格評価表!AC$48,6)</f>
        <v>0</v>
      </c>
      <c r="AD34" s="51">
        <f>ROUND(生産者価格評価表!AD34/生産者価格評価表!AD$48,6)</f>
        <v>0</v>
      </c>
      <c r="AE34" s="51">
        <f>ROUND(生産者価格評価表!AE34/生産者価格評価表!AE$48,6)</f>
        <v>1.5531E-2</v>
      </c>
      <c r="AF34" s="51">
        <f>ROUND(生産者価格評価表!AF34/生産者価格評価表!AF$48,6)</f>
        <v>0</v>
      </c>
      <c r="AG34" s="51">
        <f>ROUND(生産者価格評価表!AG34/生産者価格評価表!AG$48,6)</f>
        <v>0</v>
      </c>
      <c r="AH34" s="51">
        <f>ROUND(生産者価格評価表!AH34/生産者価格評価表!AH$48,6)</f>
        <v>2.8E-5</v>
      </c>
      <c r="AI34" s="51">
        <f>ROUND(生産者価格評価表!AI34/生産者価格評価表!AI$48,6)</f>
        <v>0</v>
      </c>
      <c r="AJ34" s="51">
        <f>ROUND(生産者価格評価表!AJ34/生産者価格評価表!AJ$48,6)</f>
        <v>0</v>
      </c>
      <c r="AK34" s="52">
        <f>ROUND(生産者価格評価表!AK34/生産者価格評価表!AK$48,6)</f>
        <v>9.1200000000000005E-4</v>
      </c>
    </row>
    <row r="35" spans="1:37" s="67" customFormat="1" ht="12.95" customHeight="1">
      <c r="A35" s="85">
        <v>30</v>
      </c>
      <c r="B35" s="72" t="s">
        <v>39</v>
      </c>
      <c r="C35" s="51">
        <f>ROUND(生産者価格評価表!C35/生産者価格評価表!C$48,6)</f>
        <v>0</v>
      </c>
      <c r="D35" s="51">
        <f>ROUND(生産者価格評価表!D35/生産者価格評価表!D$48,6)</f>
        <v>0</v>
      </c>
      <c r="E35" s="51">
        <f>ROUND(生産者価格評価表!E35/生産者価格評価表!E$48,6)</f>
        <v>1.1670000000000001E-3</v>
      </c>
      <c r="F35" s="51">
        <f>ROUND(生産者価格評価表!F35/生産者価格評価表!F$48,6)</f>
        <v>1.026E-3</v>
      </c>
      <c r="G35" s="51">
        <f>ROUND(生産者価格評価表!G35/生産者価格評価表!G$48,6)</f>
        <v>8.0000000000000004E-4</v>
      </c>
      <c r="H35" s="51">
        <f>ROUND(生産者価格評価表!H35/生産者価格評価表!H$48,6)</f>
        <v>1.2440000000000001E-3</v>
      </c>
      <c r="I35" s="51">
        <f>ROUND(生産者価格評価表!I35/生産者価格評価表!I$48,6)</f>
        <v>1.0640000000000001E-3</v>
      </c>
      <c r="J35" s="51">
        <f>ROUND(生産者価格評価表!J35/生産者価格評価表!J$48,6)</f>
        <v>0</v>
      </c>
      <c r="K35" s="51">
        <f>ROUND(生産者価格評価表!K35/生産者価格評価表!K$48,6)</f>
        <v>6.6E-4</v>
      </c>
      <c r="L35" s="51">
        <f>ROUND(生産者価格評価表!L35/生産者価格評価表!L$48,6)</f>
        <v>1.2110000000000001E-3</v>
      </c>
      <c r="M35" s="51">
        <f>ROUND(生産者価格評価表!M35/生産者価格評価表!M$48,6)</f>
        <v>1.6670000000000001E-3</v>
      </c>
      <c r="N35" s="51">
        <f>ROUND(生産者価格評価表!N35/生産者価格評価表!N$48,6)</f>
        <v>0</v>
      </c>
      <c r="O35" s="51">
        <f>ROUND(生産者価格評価表!O35/生産者価格評価表!O$48,6)</f>
        <v>9.5600000000000004E-4</v>
      </c>
      <c r="P35" s="51">
        <f>ROUND(生産者価格評価表!P35/生産者価格評価表!P$48,6)</f>
        <v>1.606E-3</v>
      </c>
      <c r="Q35" s="51">
        <f>ROUND(生産者価格評価表!Q35/生産者価格評価表!Q$48,6)</f>
        <v>7.5699999999999997E-4</v>
      </c>
      <c r="R35" s="51">
        <f>ROUND(生産者価格評価表!R35/生産者価格評価表!R$48,6)</f>
        <v>2.4800000000000001E-4</v>
      </c>
      <c r="S35" s="51">
        <f>ROUND(生産者価格評価表!S35/生産者価格評価表!S$48,6)</f>
        <v>2.0119999999999999E-3</v>
      </c>
      <c r="T35" s="51">
        <f>ROUND(生産者価格評価表!T35/生産者価格評価表!T$48,6)</f>
        <v>8.7200000000000005E-4</v>
      </c>
      <c r="U35" s="51">
        <f>ROUND(生産者価格評価表!U35/生産者価格評価表!U$48,6)</f>
        <v>9.3999999999999997E-4</v>
      </c>
      <c r="V35" s="51">
        <f>ROUND(生産者価格評価表!V35/生産者価格評価表!V$48,6)</f>
        <v>2.709E-3</v>
      </c>
      <c r="W35" s="51">
        <f>ROUND(生産者価格評価表!W35/生産者価格評価表!W$48,6)</f>
        <v>6.6779999999999999E-3</v>
      </c>
      <c r="X35" s="51">
        <f>ROUND(生産者価格評価表!X35/生産者価格評価表!X$48,6)</f>
        <v>6.38E-4</v>
      </c>
      <c r="Y35" s="51">
        <f>ROUND(生産者価格評価表!Y35/生産者価格評価表!Y$48,6)</f>
        <v>2.8210000000000002E-3</v>
      </c>
      <c r="Z35" s="51">
        <f>ROUND(生産者価格評価表!Z35/生産者価格評価表!Z$48,6)</f>
        <v>1.83E-4</v>
      </c>
      <c r="AA35" s="51">
        <f>ROUND(生産者価格評価表!AA35/生産者価格評価表!AA$48,6)</f>
        <v>8.1599999999999999E-4</v>
      </c>
      <c r="AB35" s="51">
        <f>ROUND(生産者価格評価表!AB35/生産者価格評価表!AB$48,6)</f>
        <v>1.1950000000000001E-3</v>
      </c>
      <c r="AC35" s="51">
        <f>ROUND(生産者価格評価表!AC35/生産者価格評価表!AC$48,6)</f>
        <v>0</v>
      </c>
      <c r="AD35" s="51">
        <f>ROUND(生産者価格評価表!AD35/生産者価格評価表!AD$48,6)</f>
        <v>6.6E-4</v>
      </c>
      <c r="AE35" s="51">
        <f>ROUND(生産者価格評価表!AE35/生産者価格評価表!AE$48,6)</f>
        <v>1.256E-3</v>
      </c>
      <c r="AF35" s="51">
        <f>ROUND(生産者価格評価表!AF35/生産者価格評価表!AF$48,6)</f>
        <v>0</v>
      </c>
      <c r="AG35" s="51">
        <f>ROUND(生産者価格評価表!AG35/生産者価格評価表!AG$48,6)</f>
        <v>2.3340000000000001E-3</v>
      </c>
      <c r="AH35" s="51">
        <f>ROUND(生産者価格評価表!AH35/生産者価格評価表!AH$48,6)</f>
        <v>3.2030000000000001E-3</v>
      </c>
      <c r="AI35" s="51">
        <f>ROUND(生産者価格評価表!AI35/生産者価格評価表!AI$48,6)</f>
        <v>0</v>
      </c>
      <c r="AJ35" s="51">
        <f>ROUND(生産者価格評価表!AJ35/生産者価格評価表!AJ$48,6)</f>
        <v>1.444E-3</v>
      </c>
      <c r="AK35" s="52">
        <f>ROUND(生産者価格評価表!AK35/生産者価格評価表!AK$48,6)</f>
        <v>1.0460000000000001E-3</v>
      </c>
    </row>
    <row r="36" spans="1:37" s="67" customFormat="1" ht="12.95" customHeight="1">
      <c r="A36" s="85">
        <v>31</v>
      </c>
      <c r="B36" s="72" t="s">
        <v>40</v>
      </c>
      <c r="C36" s="51">
        <f>ROUND(生産者価格評価表!C36/生産者価格評価表!C$48,6)</f>
        <v>7.7850000000000003E-3</v>
      </c>
      <c r="D36" s="51">
        <f>ROUND(生産者価格評価表!D36/生産者価格評価表!D$48,6)</f>
        <v>1.255E-3</v>
      </c>
      <c r="E36" s="51">
        <f>ROUND(生産者価格評価表!E36/生産者価格評価表!E$48,6)</f>
        <v>7.2329999999999998E-3</v>
      </c>
      <c r="F36" s="51">
        <f>ROUND(生産者価格評価表!F36/生産者価格評価表!F$48,6)</f>
        <v>2.6667E-2</v>
      </c>
      <c r="G36" s="51">
        <f>ROUND(生産者価格評価表!G36/生産者価格評価表!G$48,6)</f>
        <v>1.6115000000000001E-2</v>
      </c>
      <c r="H36" s="51">
        <f>ROUND(生産者価格評価表!H36/生産者価格評価表!H$48,6)</f>
        <v>8.8880000000000001E-3</v>
      </c>
      <c r="I36" s="51">
        <f>ROUND(生産者価格評価表!I36/生産者価格評価表!I$48,6)</f>
        <v>1.6687E-2</v>
      </c>
      <c r="J36" s="51">
        <v>3.4921000000000001E-2</v>
      </c>
      <c r="K36" s="51">
        <f>ROUND(生産者価格評価表!K36/生産者価格評価表!K$48,6)</f>
        <v>2.7063E-2</v>
      </c>
      <c r="L36" s="51">
        <f>ROUND(生産者価格評価表!L36/生産者価格評価表!L$48,6)</f>
        <v>2.0986999999999999E-2</v>
      </c>
      <c r="M36" s="51">
        <f>ROUND(生産者価格評価表!M36/生産者価格評価表!M$48,6)</f>
        <v>0.03</v>
      </c>
      <c r="N36" s="51">
        <f>ROUND(生産者価格評価表!N36/生産者価格評価表!N$48,6)</f>
        <v>2.3775999999999999E-2</v>
      </c>
      <c r="O36" s="51">
        <f>ROUND(生産者価格評価表!O36/生産者価格評価表!O$48,6)</f>
        <v>2.3966999999999999E-2</v>
      </c>
      <c r="P36" s="51">
        <f>ROUND(生産者価格評価表!P36/生産者価格評価表!P$48,6)</f>
        <v>2.1606E-2</v>
      </c>
      <c r="Q36" s="51">
        <f>ROUND(生産者価格評価表!Q36/生産者価格評価表!Q$48,6)</f>
        <v>2.4465000000000001E-2</v>
      </c>
      <c r="R36" s="51">
        <f>ROUND(生産者価格評価表!R36/生産者価格評価表!R$48,6)</f>
        <v>1.9564000000000002E-2</v>
      </c>
      <c r="S36" s="51">
        <f>ROUND(生産者価格評価表!S36/生産者価格評価表!S$48,6)</f>
        <v>3.0180999999999999E-2</v>
      </c>
      <c r="T36" s="51">
        <f>ROUND(生産者価格評価表!T36/生産者価格評価表!T$48,6)</f>
        <v>2.5496999999999999E-2</v>
      </c>
      <c r="U36" s="51">
        <f>ROUND(生産者価格評価表!U36/生産者価格評価表!U$48,6)</f>
        <v>6.5965999999999997E-2</v>
      </c>
      <c r="V36" s="51">
        <f>ROUND(生産者価格評価表!V36/生産者価格評価表!V$48,6)</f>
        <v>6.7493999999999998E-2</v>
      </c>
      <c r="W36" s="51">
        <v>6.7465999999999998E-2</v>
      </c>
      <c r="X36" s="51">
        <f>ROUND(生産者価格評価表!X36/生産者価格評価表!X$48,6)</f>
        <v>5.9450000000000003E-2</v>
      </c>
      <c r="Y36" s="51">
        <v>0.118288</v>
      </c>
      <c r="Z36" s="51">
        <f>ROUND(生産者価格評価表!Z36/生産者価格評価表!Z$48,6)</f>
        <v>1.6279999999999999E-2</v>
      </c>
      <c r="AA36" s="51">
        <f>ROUND(生産者価格評価表!AA36/生産者価格評価表!AA$48,6)</f>
        <v>0.166238</v>
      </c>
      <c r="AB36" s="51">
        <f>ROUND(生産者価格評価表!AB36/生産者価格評価表!AB$48,6)</f>
        <v>9.4573000000000004E-2</v>
      </c>
      <c r="AC36" s="51">
        <f>ROUND(生産者価格評価表!AC36/生産者価格評価表!AC$48,6)</f>
        <v>7.4135999999999994E-2</v>
      </c>
      <c r="AD36" s="51">
        <f>ROUND(生産者価格評価表!AD36/生産者価格評価表!AD$48,6)</f>
        <v>3.5788E-2</v>
      </c>
      <c r="AE36" s="51">
        <f>ROUND(生産者価格評価表!AE36/生産者価格評価表!AE$48,6)</f>
        <v>4.1665000000000001E-2</v>
      </c>
      <c r="AF36" s="51">
        <f>ROUND(生産者価格評価表!AF36/生産者価格評価表!AF$48,6)</f>
        <v>8.3168000000000006E-2</v>
      </c>
      <c r="AG36" s="51">
        <f>ROUND(生産者価格評価表!AG36/生産者価格評価表!AG$48,6)</f>
        <v>0.10635600000000001</v>
      </c>
      <c r="AH36" s="51">
        <f>ROUND(生産者価格評価表!AH36/生産者価格評価表!AH$48,6)</f>
        <v>2.5892999999999999E-2</v>
      </c>
      <c r="AI36" s="51">
        <f>ROUND(生産者価格評価表!AI36/生産者価格評価表!AI$48,6)</f>
        <v>0</v>
      </c>
      <c r="AJ36" s="51">
        <f>ROUND(生産者価格評価表!AJ36/生産者価格評価表!AJ$48,6)</f>
        <v>3.4936000000000002E-2</v>
      </c>
      <c r="AK36" s="52">
        <f>ROUND(生産者価格評価表!AK36/生産者価格評価表!AK$48,6)</f>
        <v>4.8633999999999997E-2</v>
      </c>
    </row>
    <row r="37" spans="1:37" s="67" customFormat="1" ht="12.95" customHeight="1">
      <c r="A37" s="85">
        <v>32</v>
      </c>
      <c r="B37" s="72" t="s">
        <v>41</v>
      </c>
      <c r="C37" s="51">
        <f>ROUND(生産者価格評価表!C37/生産者価格評価表!C$48,6)</f>
        <v>7.1000000000000005E-5</v>
      </c>
      <c r="D37" s="51">
        <f>ROUND(生産者価格評価表!D37/生産者価格評価表!D$48,6)</f>
        <v>0</v>
      </c>
      <c r="E37" s="51">
        <f>ROUND(生産者価格評価表!E37/生産者価格評価表!E$48,6)</f>
        <v>1.4E-3</v>
      </c>
      <c r="F37" s="51">
        <f>ROUND(生産者価格評価表!F37/生産者価格評価表!F$48,6)</f>
        <v>0</v>
      </c>
      <c r="G37" s="51">
        <f>ROUND(生産者価格評価表!G37/生産者価格評価表!G$48,6)</f>
        <v>1.5200000000000001E-4</v>
      </c>
      <c r="H37" s="51">
        <f>ROUND(生産者価格評価表!H37/生産者価格評価表!H$48,6)</f>
        <v>1.46E-4</v>
      </c>
      <c r="I37" s="51">
        <f>ROUND(生産者価格評価表!I37/生産者価格評価表!I$48,6)</f>
        <v>1.5200000000000001E-4</v>
      </c>
      <c r="J37" s="51">
        <f>ROUND(生産者価格評価表!J37/生産者価格評価表!J$48,6)</f>
        <v>0</v>
      </c>
      <c r="K37" s="51">
        <f>ROUND(生産者価格評価表!K37/生産者価格評価表!K$48,6)</f>
        <v>0</v>
      </c>
      <c r="L37" s="51">
        <f>ROUND(生産者価格評価表!L37/生産者価格評価表!L$48,6)</f>
        <v>2.6899999999999998E-4</v>
      </c>
      <c r="M37" s="51">
        <f>ROUND(生産者価格評価表!M37/生産者価格評価表!M$48,6)</f>
        <v>0</v>
      </c>
      <c r="N37" s="51">
        <f>ROUND(生産者価格評価表!N37/生産者価格評価表!N$48,6)</f>
        <v>0</v>
      </c>
      <c r="O37" s="51">
        <f>ROUND(生産者価格評価表!O37/生産者価格評価表!O$48,6)</f>
        <v>7.3999999999999996E-5</v>
      </c>
      <c r="P37" s="51">
        <f>ROUND(生産者価格評価表!P37/生産者価格評価表!P$48,6)</f>
        <v>4.8999999999999998E-5</v>
      </c>
      <c r="Q37" s="51">
        <f>ROUND(生産者価格評価表!Q37/生産者価格評価表!Q$48,6)</f>
        <v>1.8900000000000001E-4</v>
      </c>
      <c r="R37" s="51">
        <f>ROUND(生産者価格評価表!R37/生産者価格評価表!R$48,6)</f>
        <v>0</v>
      </c>
      <c r="S37" s="51">
        <f>ROUND(生産者価格評価表!S37/生産者価格評価表!S$48,6)</f>
        <v>0</v>
      </c>
      <c r="T37" s="51">
        <f>ROUND(生産者価格評価表!T37/生産者価格評価表!T$48,6)</f>
        <v>4.6999999999999999E-4</v>
      </c>
      <c r="U37" s="51">
        <f>ROUND(生産者価格評価表!U37/生産者価格評価表!U$48,6)</f>
        <v>4.3399999999999998E-4</v>
      </c>
      <c r="V37" s="51">
        <f>ROUND(生産者価格評価表!V37/生産者価格評価表!V$48,6)</f>
        <v>2.2599999999999999E-4</v>
      </c>
      <c r="W37" s="51">
        <f>ROUND(生産者価格評価表!W37/生産者価格評価表!W$48,6)</f>
        <v>4.9100000000000001E-4</v>
      </c>
      <c r="X37" s="51">
        <f>ROUND(生産者価格評価表!X37/生産者価格評価表!X$48,6)</f>
        <v>1.707E-3</v>
      </c>
      <c r="Y37" s="51">
        <f>ROUND(生産者価格評価表!Y37/生産者価格評価表!Y$48,6)</f>
        <v>8.3600000000000005E-4</v>
      </c>
      <c r="Z37" s="51">
        <f>ROUND(生産者価格評価表!Z37/生産者価格評価表!Z$48,6)</f>
        <v>5.6499999999999996E-4</v>
      </c>
      <c r="AA37" s="51">
        <f>ROUND(生産者価格評価表!AA37/生産者価格評価表!AA$48,6)</f>
        <v>5.2300000000000003E-4</v>
      </c>
      <c r="AB37" s="51">
        <f>ROUND(生産者価格評価表!AB37/生産者価格評価表!AB$48,6)</f>
        <v>8.2622000000000001E-2</v>
      </c>
      <c r="AC37" s="51">
        <f>ROUND(生産者価格評価表!AC37/生産者価格評価表!AC$48,6)</f>
        <v>1.4729999999999999E-3</v>
      </c>
      <c r="AD37" s="51">
        <f>ROUND(生産者価格評価表!AD37/生産者価格評価表!AD$48,6)</f>
        <v>7.8200000000000003E-4</v>
      </c>
      <c r="AE37" s="51">
        <f>ROUND(生産者価格評価表!AE37/生産者価格評価表!AE$48,6)</f>
        <v>1.512E-2</v>
      </c>
      <c r="AF37" s="51">
        <f>ROUND(生産者価格評価表!AF37/生産者価格評価表!AF$48,6)</f>
        <v>4.9589999999999999E-3</v>
      </c>
      <c r="AG37" s="51">
        <f>ROUND(生産者価格評価表!AG37/生産者価格評価表!AG$48,6)</f>
        <v>5.2170000000000003E-3</v>
      </c>
      <c r="AH37" s="51">
        <f>ROUND(生産者価格評価表!AH37/生産者価格評価表!AH$48,6)</f>
        <v>1.5268E-2</v>
      </c>
      <c r="AI37" s="51">
        <f>ROUND(生産者価格評価表!AI37/生産者価格評価表!AI$48,6)</f>
        <v>0</v>
      </c>
      <c r="AJ37" s="51">
        <f>ROUND(生産者価格評価表!AJ37/生産者価格評価表!AJ$48,6)</f>
        <v>7.9399999999999991E-3</v>
      </c>
      <c r="AK37" s="52">
        <f>ROUND(生産者価格評価表!AK37/生産者価格評価表!AK$48,6)</f>
        <v>4.1840000000000002E-3</v>
      </c>
    </row>
    <row r="38" spans="1:37" s="67" customFormat="1" ht="12.95" customHeight="1">
      <c r="A38" s="85" t="s">
        <v>55</v>
      </c>
      <c r="B38" s="72" t="s">
        <v>42</v>
      </c>
      <c r="C38" s="51">
        <f>ROUND(生産者価格評価表!C38/生産者価格評価表!C$48,6)</f>
        <v>2.12E-4</v>
      </c>
      <c r="D38" s="51">
        <f>ROUND(生産者価格評価表!D38/生産者価格評価表!D$48,6)</f>
        <v>0</v>
      </c>
      <c r="E38" s="51">
        <f>ROUND(生産者価格評価表!E38/生産者価格評価表!E$48,6)</f>
        <v>1.1670000000000001E-3</v>
      </c>
      <c r="F38" s="51">
        <f>ROUND(生産者価格評価表!F38/生産者価格評価表!F$48,6)</f>
        <v>5.13E-4</v>
      </c>
      <c r="G38" s="51">
        <f>ROUND(生産者価格評価表!G38/生産者価格評価表!G$48,6)</f>
        <v>9.5200000000000005E-4</v>
      </c>
      <c r="H38" s="51">
        <f>ROUND(生産者価格評価表!H38/生産者価格評価表!H$48,6)</f>
        <v>4.75E-4</v>
      </c>
      <c r="I38" s="51">
        <f>ROUND(生産者価格評価表!I38/生産者価格評価表!I$48,6)</f>
        <v>7.2199999999999999E-4</v>
      </c>
      <c r="J38" s="51">
        <f>ROUND(生産者価格評価表!J38/生産者価格評価表!J$48,6)</f>
        <v>0</v>
      </c>
      <c r="K38" s="51">
        <f>ROUND(生産者価格評価表!K38/生産者価格評価表!K$48,6)</f>
        <v>6.6E-4</v>
      </c>
      <c r="L38" s="51">
        <f>ROUND(生産者価格評価表!L38/生産者価格評価表!L$48,6)</f>
        <v>6.7299999999999999E-4</v>
      </c>
      <c r="M38" s="51">
        <f>ROUND(生産者価格評価表!M38/生産者価格評価表!M$48,6)</f>
        <v>1.6670000000000001E-3</v>
      </c>
      <c r="N38" s="51">
        <f>ROUND(生産者価格評価表!N38/生産者価格評価表!N$48,6)</f>
        <v>1.3990000000000001E-3</v>
      </c>
      <c r="O38" s="51">
        <f>ROUND(生産者価格評価表!O38/生産者価格評価表!O$48,6)</f>
        <v>1.25E-3</v>
      </c>
      <c r="P38" s="51">
        <f>ROUND(生産者価格評価表!P38/生産者価格評価表!P$48,6)</f>
        <v>5.8399999999999999E-4</v>
      </c>
      <c r="Q38" s="51">
        <f>ROUND(生産者価格評価表!Q38/生産者価格評価表!Q$48,6)</f>
        <v>7.2999999999999996E-4</v>
      </c>
      <c r="R38" s="51">
        <f>ROUND(生産者価格評価表!R38/生産者価格評価表!R$48,6)</f>
        <v>4.95E-4</v>
      </c>
      <c r="S38" s="51">
        <f>ROUND(生産者価格評価表!S38/生産者価格評価表!S$48,6)</f>
        <v>1.0059999999999999E-3</v>
      </c>
      <c r="T38" s="51">
        <f>ROUND(生産者価格評価表!T38/生産者価格評価表!T$48,6)</f>
        <v>7.3800000000000005E-4</v>
      </c>
      <c r="U38" s="51">
        <f>ROUND(生産者価格評価表!U38/生産者価格評価表!U$48,6)</f>
        <v>3.0400000000000002E-4</v>
      </c>
      <c r="V38" s="51">
        <f>ROUND(生産者価格評価表!V38/生産者価格評価表!V$48,6)</f>
        <v>1.8060000000000001E-3</v>
      </c>
      <c r="W38" s="51">
        <f>ROUND(生産者価格評価表!W38/生産者価格評価表!W$48,6)</f>
        <v>1.4729999999999999E-3</v>
      </c>
      <c r="X38" s="51">
        <f>ROUND(生産者価格評価表!X38/生産者価格評価表!X$48,6)</f>
        <v>3.1949999999999999E-3</v>
      </c>
      <c r="Y38" s="51">
        <f>ROUND(生産者価格評価表!Y38/生産者価格評価表!Y$48,6)</f>
        <v>4.3670000000000002E-3</v>
      </c>
      <c r="Z38" s="51">
        <f>ROUND(生産者価格評価表!Z38/生産者価格評価表!Z$48,6)</f>
        <v>1.83E-4</v>
      </c>
      <c r="AA38" s="51">
        <f>ROUND(生産者価格評価表!AA38/生産者価格評価表!AA$48,6)</f>
        <v>1.1299999999999999E-3</v>
      </c>
      <c r="AB38" s="51">
        <f>ROUND(生産者価格評価表!AB38/生産者価格評価表!AB$48,6)</f>
        <v>1.593E-3</v>
      </c>
      <c r="AC38" s="51">
        <f>ROUND(生産者価格評価表!AC38/生産者価格評価表!AC$48,6)</f>
        <v>1.6639999999999999E-3</v>
      </c>
      <c r="AD38" s="51">
        <f>ROUND(生産者価格評価表!AD38/生産者価格評価表!AD$48,6)</f>
        <v>1.9989999999999999E-3</v>
      </c>
      <c r="AE38" s="51">
        <f>ROUND(生産者価格評価表!AE38/生産者価格評価表!AE$48,6)</f>
        <v>1.884E-3</v>
      </c>
      <c r="AF38" s="51">
        <f>ROUND(生産者価格評価表!AF38/生産者価格評価表!AF$48,6)</f>
        <v>4.2500000000000003E-3</v>
      </c>
      <c r="AG38" s="51">
        <f>ROUND(生産者価格評価表!AG38/生産者価格評価表!AG$48,6)</f>
        <v>2.3340000000000001E-3</v>
      </c>
      <c r="AH38" s="51">
        <f>ROUND(生産者価格評価表!AH38/生産者価格評価表!AH$48,6)</f>
        <v>1.5380000000000001E-3</v>
      </c>
      <c r="AI38" s="51">
        <f>ROUND(生産者価格評価表!AI38/生産者価格評価表!AI$48,6)</f>
        <v>0</v>
      </c>
      <c r="AJ38" s="51">
        <f>ROUND(生産者価格評価表!AJ38/生産者価格評価表!AJ$48,6)</f>
        <v>1.44E-4</v>
      </c>
      <c r="AK38" s="52">
        <f>ROUND(生産者価格評価表!AK38/生産者価格評価表!AK$48,6)</f>
        <v>1.346E-3</v>
      </c>
    </row>
    <row r="39" spans="1:37" s="67" customFormat="1" ht="12.95" customHeight="1" thickBot="1">
      <c r="A39" s="85" t="s">
        <v>56</v>
      </c>
      <c r="B39" s="72" t="s">
        <v>43</v>
      </c>
      <c r="C39" s="51">
        <f>ROUND(生産者価格評価表!C39/生産者価格評価表!C$48,6)</f>
        <v>5.0959999999999998E-3</v>
      </c>
      <c r="D39" s="51">
        <f>ROUND(生産者価格評価表!D39/生産者価格評価表!D$48,6)</f>
        <v>2.5100000000000001E-3</v>
      </c>
      <c r="E39" s="51">
        <f>ROUND(生産者価格評価表!E39/生産者価格評価表!E$48,6)</f>
        <v>4.1999999999999997E-3</v>
      </c>
      <c r="F39" s="51">
        <f>ROUND(生産者価格評価表!F39/生産者価格評価表!F$48,6)</f>
        <v>1.4359E-2</v>
      </c>
      <c r="G39" s="51">
        <f>ROUND(生産者価格評価表!G39/生産者価格評価表!G$48,6)</f>
        <v>7.6959999999999997E-3</v>
      </c>
      <c r="H39" s="51">
        <f>ROUND(生産者価格評価表!H39/生産者価格評価表!H$48,6)</f>
        <v>1.756E-3</v>
      </c>
      <c r="I39" s="51">
        <f>ROUND(生産者価格評価表!I39/生産者価格評価表!I$48,6)</f>
        <v>3.2690000000000002E-3</v>
      </c>
      <c r="J39" s="51">
        <f>ROUND(生産者価格評価表!J39/生産者価格評価表!J$48,6)</f>
        <v>6.3489999999999996E-3</v>
      </c>
      <c r="K39" s="51">
        <f>ROUND(生産者価格評価表!K39/生産者価格評価表!K$48,6)</f>
        <v>7.9209999999999992E-3</v>
      </c>
      <c r="L39" s="51">
        <f>ROUND(生産者価格評価表!L39/生産者価格評価表!L$48,6)</f>
        <v>3.094E-3</v>
      </c>
      <c r="M39" s="51">
        <f>ROUND(生産者価格評価表!M39/生産者価格評価表!M$48,6)</f>
        <v>1.1667E-2</v>
      </c>
      <c r="N39" s="51">
        <f>ROUND(生産者価格評価表!N39/生産者価格評価表!N$48,6)</f>
        <v>2.797E-3</v>
      </c>
      <c r="O39" s="51">
        <f>ROUND(生産者価格評価表!O39/生産者価格評価表!O$48,6)</f>
        <v>7.6090000000000003E-3</v>
      </c>
      <c r="P39" s="51">
        <f>ROUND(生産者価格評価表!P39/生産者価格評価表!P$48,6)</f>
        <v>7.3969999999999999E-3</v>
      </c>
      <c r="Q39" s="51">
        <f>ROUND(生産者価格評価表!Q39/生産者価格評価表!Q$48,6)</f>
        <v>2.0560000000000001E-3</v>
      </c>
      <c r="R39" s="51">
        <f>ROUND(生産者価格評価表!R39/生産者価格評価表!R$48,6)</f>
        <v>1.4859999999999999E-3</v>
      </c>
      <c r="S39" s="51">
        <f>ROUND(生産者価格評価表!S39/生産者価格評価表!S$48,7)</f>
        <v>2.0121000000000002E-3</v>
      </c>
      <c r="T39" s="51">
        <f>ROUND(生産者価格評価表!T39/生産者価格評価表!T$48,6)</f>
        <v>4.6969999999999998E-3</v>
      </c>
      <c r="U39" s="51">
        <f>ROUND(生産者価格評価表!U39/生産者価格評価表!U$48,6)</f>
        <v>4.424E-3</v>
      </c>
      <c r="V39" s="51">
        <f>ROUND(生産者価格評価表!V39/生産者価格評価表!V$48,6)</f>
        <v>5.8690000000000001E-3</v>
      </c>
      <c r="W39" s="51">
        <f>ROUND(生産者価格評価表!W39/生産者価格評価表!W$48,6)</f>
        <v>7.071E-3</v>
      </c>
      <c r="X39" s="51">
        <f>ROUND(生産者価格評価表!X39/生産者価格評価表!X$48,6)</f>
        <v>6.646E-3</v>
      </c>
      <c r="Y39" s="51">
        <f>ROUND(生産者価格評価表!Y39/生産者価格評価表!Y$48,6)</f>
        <v>7.4390000000000003E-3</v>
      </c>
      <c r="Z39" s="51">
        <f>ROUND(生産者価格評価表!Z39/生産者価格評価表!Z$48,6)</f>
        <v>4.0070000000000001E-3</v>
      </c>
      <c r="AA39" s="51">
        <f>ROUND(生産者価格評価表!AA39/生産者価格評価表!AA$48,6)</f>
        <v>3.852E-3</v>
      </c>
      <c r="AB39" s="51">
        <f>ROUND(生産者価格評価表!AB39/生産者価格評価表!AB$48,6)</f>
        <v>5.4440000000000001E-3</v>
      </c>
      <c r="AC39" s="51">
        <f>ROUND(生産者価格評価表!AC39/生産者価格評価表!AC$48,6)</f>
        <v>4.28E-4</v>
      </c>
      <c r="AD39" s="51">
        <f>ROUND(生産者価格評価表!AD39/生産者価格評価表!AD$48,6)</f>
        <v>1.4430000000000001E-3</v>
      </c>
      <c r="AE39" s="51">
        <f>ROUND(生産者価格評価表!AE39/生産者価格評価表!AE$48,6)</f>
        <v>1.848E-3</v>
      </c>
      <c r="AF39" s="51">
        <f>ROUND(生産者価格評価表!AF39/生産者価格評価表!AF$48,6)</f>
        <v>5.8089999999999999E-3</v>
      </c>
      <c r="AG39" s="51">
        <f>ROUND(生産者価格評価表!AG39/生産者価格評価表!AG$48,6)</f>
        <v>3.9160000000000002E-3</v>
      </c>
      <c r="AH39" s="51">
        <f>ROUND(生産者価格評価表!AH39/生産者価格評価表!AH$48,6)</f>
        <v>4.7549999999999997E-3</v>
      </c>
      <c r="AI39" s="51">
        <f>ROUND(生産者価格評価表!AI39/生産者価格評価表!AI$48,6)</f>
        <v>5.2400000000000005E-4</v>
      </c>
      <c r="AJ39" s="51">
        <f>ROUND(生産者価格評価表!AJ39/生産者価格評価表!AJ$48,6)</f>
        <v>0</v>
      </c>
      <c r="AK39" s="52">
        <f>ROUND(生産者価格評価表!AK39/生産者価格評価表!AK$48,6)</f>
        <v>3.7420000000000001E-3</v>
      </c>
    </row>
    <row r="40" spans="1:37" s="67" customFormat="1" ht="12.95" customHeight="1" thickBot="1">
      <c r="A40" s="86" t="s">
        <v>57</v>
      </c>
      <c r="B40" s="74" t="s">
        <v>44</v>
      </c>
      <c r="C40" s="60">
        <f>SUM(C6:C39)</f>
        <v>0.37699999999999984</v>
      </c>
      <c r="D40" s="53">
        <f t="shared" ref="D40:AJ40" si="0">SUM(D6:D39)</f>
        <v>0.33514699999999997</v>
      </c>
      <c r="E40" s="53">
        <f t="shared" si="0"/>
        <v>0.38520899999999997</v>
      </c>
      <c r="F40" s="53">
        <f t="shared" si="0"/>
        <v>0.55384699999999998</v>
      </c>
      <c r="G40" s="53">
        <f t="shared" si="0"/>
        <v>0.65450200000000003</v>
      </c>
      <c r="H40" s="75">
        <f t="shared" si="0"/>
        <v>0.59584599999999988</v>
      </c>
      <c r="I40" s="53">
        <f t="shared" si="0"/>
        <v>0.65223500000000012</v>
      </c>
      <c r="J40" s="53">
        <f t="shared" si="0"/>
        <v>0.57460299999999997</v>
      </c>
      <c r="K40" s="53">
        <f t="shared" si="0"/>
        <v>0.76831599999999967</v>
      </c>
      <c r="L40" s="53">
        <f t="shared" si="0"/>
        <v>0.59209000000000012</v>
      </c>
      <c r="M40" s="53">
        <f t="shared" si="0"/>
        <v>0.56833499999999981</v>
      </c>
      <c r="N40" s="53">
        <f t="shared" si="0"/>
        <v>0.66993000000000025</v>
      </c>
      <c r="O40" s="53">
        <f t="shared" si="0"/>
        <v>0.52356299999999989</v>
      </c>
      <c r="P40" s="53">
        <f t="shared" si="0"/>
        <v>0.62671600000000005</v>
      </c>
      <c r="Q40" s="75">
        <f t="shared" si="0"/>
        <v>0.61069499999999988</v>
      </c>
      <c r="R40" s="53">
        <f t="shared" si="0"/>
        <v>0.68301100000000003</v>
      </c>
      <c r="S40" s="53">
        <f t="shared" si="0"/>
        <v>0.60965809999999998</v>
      </c>
      <c r="T40" s="75">
        <f t="shared" si="0"/>
        <v>0.55984999999999996</v>
      </c>
      <c r="U40" s="53">
        <f t="shared" si="0"/>
        <v>0.52689199999999992</v>
      </c>
      <c r="V40" s="53">
        <f t="shared" si="0"/>
        <v>0.41828199999999999</v>
      </c>
      <c r="W40" s="53">
        <f t="shared" si="0"/>
        <v>0.37778699999999998</v>
      </c>
      <c r="X40" s="75">
        <f t="shared" si="0"/>
        <v>0.28803899999999999</v>
      </c>
      <c r="Y40" s="53">
        <f t="shared" si="0"/>
        <v>0.31370999999999999</v>
      </c>
      <c r="Z40" s="53">
        <f t="shared" si="0"/>
        <v>0.12907399999999999</v>
      </c>
      <c r="AA40" s="75">
        <f t="shared" si="0"/>
        <v>0.57273499999999988</v>
      </c>
      <c r="AB40" s="53">
        <f t="shared" si="0"/>
        <v>0.38486300000000001</v>
      </c>
      <c r="AC40" s="53">
        <f t="shared" si="0"/>
        <v>0.25571700000000003</v>
      </c>
      <c r="AD40" s="53">
        <f t="shared" si="0"/>
        <v>0.18681300000000001</v>
      </c>
      <c r="AE40" s="53">
        <f t="shared" si="0"/>
        <v>0.36191800000000007</v>
      </c>
      <c r="AF40" s="53">
        <f t="shared" si="0"/>
        <v>0.36299100000000001</v>
      </c>
      <c r="AG40" s="53">
        <f t="shared" si="0"/>
        <v>0.38008700000000001</v>
      </c>
      <c r="AH40" s="53">
        <f t="shared" si="0"/>
        <v>0.43209900000000001</v>
      </c>
      <c r="AI40" s="75">
        <f t="shared" si="0"/>
        <v>1.0000000000000002</v>
      </c>
      <c r="AJ40" s="53">
        <f t="shared" si="0"/>
        <v>0.68023599999999995</v>
      </c>
      <c r="AK40" s="54">
        <f>SUM(AK6:AK39)</f>
        <v>0.43775700000000001</v>
      </c>
    </row>
    <row r="41" spans="1:37" s="67" customFormat="1" ht="12.95" customHeight="1">
      <c r="A41" s="85" t="s">
        <v>58</v>
      </c>
      <c r="B41" s="72" t="s">
        <v>72</v>
      </c>
      <c r="C41" s="51">
        <f>ROUND(生産者価格評価表!C41/生産者価格評価表!C$48,6)</f>
        <v>9.9099999999999991E-4</v>
      </c>
      <c r="D41" s="51">
        <f>ROUND(生産者価格評価表!D41/生産者価格評価表!D$48,6)</f>
        <v>6.2760000000000003E-3</v>
      </c>
      <c r="E41" s="51">
        <f>ROUND(生産者価格評価表!E41/生産者価格評価表!E$48,6)</f>
        <v>4.8529999999999997E-2</v>
      </c>
      <c r="F41" s="51">
        <f>ROUND(生産者価格評価表!F41/生産者価格評価表!F$48,6)</f>
        <v>4.5128000000000001E-2</v>
      </c>
      <c r="G41" s="51">
        <f>ROUND(生産者価格評価表!G41/生産者価格評価表!G$48,6)</f>
        <v>1.2914999999999999E-2</v>
      </c>
      <c r="H41" s="73">
        <f>ROUND(生産者価格評価表!H41/生産者価格評価表!H$48,6)</f>
        <v>1.4593E-2</v>
      </c>
      <c r="I41" s="51">
        <f>ROUND(生産者価格評価表!I41/生産者価格評価表!I$48,6)</f>
        <v>1.6877E-2</v>
      </c>
      <c r="J41" s="51">
        <f>ROUND(生産者価格評価表!J41/生産者価格評価表!J$48,6)</f>
        <v>2.2221999999999999E-2</v>
      </c>
      <c r="K41" s="51">
        <f>ROUND(生産者価格評価表!K41/生産者価格評価表!K$48,6)</f>
        <v>1.5841999999999998E-2</v>
      </c>
      <c r="L41" s="51">
        <f>ROUND(生産者価格評価表!L41/生産者価格評価表!L$48,6)</f>
        <v>1.7624000000000001E-2</v>
      </c>
      <c r="M41" s="51">
        <f>ROUND(生産者価格評価表!M41/生産者価格評価表!M$48,6)</f>
        <v>1.8332999999999999E-2</v>
      </c>
      <c r="N41" s="51">
        <f>ROUND(生産者価格評価表!N41/生産者価格評価表!N$48,6)</f>
        <v>1.1188999999999999E-2</v>
      </c>
      <c r="O41" s="51">
        <f>ROUND(生産者価格評価表!O41/生産者価格評価表!O$48,6)</f>
        <v>1.9005000000000001E-2</v>
      </c>
      <c r="P41" s="51">
        <f>ROUND(生産者価格評価表!P41/生産者価格評価表!P$48,6)</f>
        <v>1.8735000000000002E-2</v>
      </c>
      <c r="Q41" s="73">
        <f>ROUND(生産者価格評価表!Q41/生産者価格評価表!Q$48,6)</f>
        <v>2.0996999999999998E-2</v>
      </c>
      <c r="R41" s="51">
        <f>ROUND(生産者価格評価表!R41/生産者価格評価表!R$48,6)</f>
        <v>8.9149999999999993E-3</v>
      </c>
      <c r="S41" s="51">
        <f>ROUND(生産者価格評価表!S41/生産者価格評価表!S$48,6)</f>
        <v>1.9115E-2</v>
      </c>
      <c r="T41" s="73">
        <f>ROUND(生産者価格評価表!T41/生産者価格評価表!T$48,6)</f>
        <v>2.6033000000000001E-2</v>
      </c>
      <c r="U41" s="51">
        <f>ROUND(生産者価格評価表!U41/生産者価格評価表!U$48,6)</f>
        <v>1.5505E-2</v>
      </c>
      <c r="V41" s="51">
        <f>ROUND(生産者価格評価表!V41/生産者価格評価表!V$48,6)</f>
        <v>1.8735999999999999E-2</v>
      </c>
      <c r="W41" s="51">
        <f>ROUND(生産者価格評価表!W41/生産者価格評価表!W$48,6)</f>
        <v>2.0524000000000001E-2</v>
      </c>
      <c r="X41" s="73">
        <f>ROUND(生産者価格評価表!X41/生産者価格評価表!X$48,6)</f>
        <v>2.2518E-2</v>
      </c>
      <c r="Y41" s="51">
        <f>ROUND(生産者価格評価表!Y41/生産者価格評価表!Y$48,6)</f>
        <v>3.1782999999999999E-2</v>
      </c>
      <c r="Z41" s="51">
        <f>ROUND(生産者価格評価表!Z41/生産者価格評価表!Z$48,6)</f>
        <v>2.3119999999999998E-3</v>
      </c>
      <c r="AA41" s="73">
        <f>ROUND(生産者価格評価表!AA41/生産者価格評価表!AA$48,6)</f>
        <v>1.7458999999999999E-2</v>
      </c>
      <c r="AB41" s="51">
        <f>ROUND(生産者価格評価表!AB41/生産者価格評価表!AB$48,6)</f>
        <v>7.6116000000000003E-2</v>
      </c>
      <c r="AC41" s="51">
        <f>ROUND(生産者価格評価表!AC41/生産者価格評価表!AC$48,6)</f>
        <v>2.1305999999999999E-2</v>
      </c>
      <c r="AD41" s="51">
        <f>ROUND(生産者価格評価表!AD41/生産者価格評価表!AD$48,6)</f>
        <v>7.3870000000000003E-3</v>
      </c>
      <c r="AE41" s="51">
        <f>ROUND(生産者価格評価表!AE41/生産者価格評価表!AE$48,6)</f>
        <v>1.4914999999999999E-2</v>
      </c>
      <c r="AF41" s="51">
        <f>ROUND(生産者価格評価表!AF41/生産者価格評価表!AF$48,6)</f>
        <v>3.5987999999999999E-2</v>
      </c>
      <c r="AG41" s="51">
        <f>ROUND(生産者価格評価表!AG41/生産者価格評価表!AG$48,6)</f>
        <v>2.6443999999999999E-2</v>
      </c>
      <c r="AH41" s="51">
        <f>ROUND(生産者価格評価表!AH41/生産者価格評価表!AH$48,6)</f>
        <v>2.3212E-2</v>
      </c>
      <c r="AI41" s="51">
        <f>ROUND(生産者価格評価表!AI41/生産者価格評価表!AI$48,6)</f>
        <v>0</v>
      </c>
      <c r="AJ41" s="51">
        <f>ROUND(生産者価格評価表!AJ41/生産者価格評価表!AJ$48,6)</f>
        <v>2.2808999999999999E-2</v>
      </c>
      <c r="AK41" s="52">
        <f>ROUND(生産者価格評価表!AK41/生産者価格評価表!AK$48,6)</f>
        <v>1.9480000000000001E-2</v>
      </c>
    </row>
    <row r="42" spans="1:37" s="67" customFormat="1" ht="12.95" customHeight="1">
      <c r="A42" s="85" t="s">
        <v>59</v>
      </c>
      <c r="B42" s="72" t="s">
        <v>60</v>
      </c>
      <c r="C42" s="51">
        <v>5.6829999999999999E-2</v>
      </c>
      <c r="D42" s="51">
        <f>ROUND(生産者価格評価表!D42/生産者価格評価表!D$48,6)</f>
        <v>0.17782400000000001</v>
      </c>
      <c r="E42" s="51">
        <v>0.26808100000000001</v>
      </c>
      <c r="F42" s="51">
        <v>0.126666</v>
      </c>
      <c r="G42" s="51">
        <f>ROUND(生産者価格評価表!G42/生産者価格評価表!G$48,6)</f>
        <v>0.16514899999999999</v>
      </c>
      <c r="H42" s="73">
        <f>ROUND(生産者価格評価表!H42/生産者価格評価表!H$48,6)</f>
        <v>0.28104299999999999</v>
      </c>
      <c r="I42" s="51">
        <v>0.17120199999999999</v>
      </c>
      <c r="J42" s="51">
        <f>ROUND(生産者価格評価表!J42/生産者価格評価表!J$48,6)</f>
        <v>0.25079400000000002</v>
      </c>
      <c r="K42" s="51">
        <f>ROUND(生産者価格評価表!K42/生産者価格評価表!K$48,6)</f>
        <v>7.2607000000000005E-2</v>
      </c>
      <c r="L42" s="51">
        <f>ROUND(生産者価格評価表!L42/生産者価格評価表!L$48,6)</f>
        <v>0.231131</v>
      </c>
      <c r="M42" s="51">
        <f>ROUND(生産者価格評価表!M42/生産者価格評価表!M$48,6)</f>
        <v>0.27333299999999999</v>
      </c>
      <c r="N42" s="51">
        <f>ROUND(生産者価格評価表!N42/生産者価格評価表!N$48,6)</f>
        <v>0.16083900000000001</v>
      </c>
      <c r="O42" s="51">
        <f>ROUND(生産者価格評価表!O42/生産者価格評価表!O$48,6)</f>
        <v>0.31510100000000002</v>
      </c>
      <c r="P42" s="51">
        <v>0.22544900000000001</v>
      </c>
      <c r="Q42" s="73">
        <f>ROUND(生産者価格評価表!Q42/生産者価格評価表!Q$48,6)</f>
        <v>0.21281700000000001</v>
      </c>
      <c r="R42" s="51">
        <v>0.23353199999999999</v>
      </c>
      <c r="S42" s="51">
        <f>ROUND(生産者価格評価表!S42/生産者価格評価表!S$48,6)</f>
        <v>0.27867199999999998</v>
      </c>
      <c r="T42" s="73">
        <f>ROUND(生産者価格評価表!T42/生産者価格評価表!T$48,6)</f>
        <v>0.28267599999999998</v>
      </c>
      <c r="U42" s="51">
        <v>0.34430500000000003</v>
      </c>
      <c r="V42" s="51">
        <v>0.128443</v>
      </c>
      <c r="W42" s="51">
        <f>ROUND(生産者価格評価表!W42/生産者価格評価表!W$48,6)</f>
        <v>0.32377499999999998</v>
      </c>
      <c r="X42" s="73">
        <f>ROUND(生産者価格評価表!X42/生産者価格評価表!X$48,6)</f>
        <v>0.50198600000000004</v>
      </c>
      <c r="Y42" s="51">
        <v>0.36940099999999998</v>
      </c>
      <c r="Z42" s="51">
        <f>ROUND(生産者価格評価表!Z42/生産者価格評価表!Z$48,6)</f>
        <v>2.0504000000000001E-2</v>
      </c>
      <c r="AA42" s="73">
        <f>ROUND(生産者価格評価表!AA42/生産者価格評価表!AA$48,6)</f>
        <v>0.30718699999999999</v>
      </c>
      <c r="AB42" s="51">
        <f>ROUND(生産者価格評価表!AB42/生産者価格評価表!AB$48,6)</f>
        <v>0.25809100000000001</v>
      </c>
      <c r="AC42" s="51">
        <v>0.49019600000000002</v>
      </c>
      <c r="AD42" s="51">
        <v>0.66278599999999999</v>
      </c>
      <c r="AE42" s="51">
        <f>ROUND(生産者価格評価表!AE42/生産者価格評価表!AE$48,6)</f>
        <v>0.48910100000000001</v>
      </c>
      <c r="AF42" s="51">
        <f>ROUND(生産者価格評価表!AF42/生産者価格評価表!AF$48,6)</f>
        <v>0.49433300000000002</v>
      </c>
      <c r="AG42" s="51">
        <f>ROUND(生産者価格評価表!AG42/生産者価格評価表!AG$48,6)</f>
        <v>0.34858099999999997</v>
      </c>
      <c r="AH42" s="51">
        <v>0.28729399999999999</v>
      </c>
      <c r="AI42" s="51">
        <f>ROUND(生産者価格評価表!AI42/生産者価格評価表!AI$48,6)</f>
        <v>0</v>
      </c>
      <c r="AJ42" s="51">
        <v>6.6552E-2</v>
      </c>
      <c r="AK42" s="52">
        <v>0.309861</v>
      </c>
    </row>
    <row r="43" spans="1:37" s="67" customFormat="1" ht="12.95" customHeight="1">
      <c r="A43" s="85" t="s">
        <v>61</v>
      </c>
      <c r="B43" s="72" t="s">
        <v>62</v>
      </c>
      <c r="C43" s="51">
        <f>ROUND(生産者価格評価表!C43/生産者価格評価表!C$48,6)</f>
        <v>0.44600099999999998</v>
      </c>
      <c r="D43" s="51">
        <f>ROUND(生産者価格評価表!D43/生産者価格評価表!D$48,6)</f>
        <v>0.48409999999999997</v>
      </c>
      <c r="E43" s="51">
        <f>ROUND(生産者価格評価表!E43/生産者価格評価表!E$48,6)</f>
        <v>0.18618799999999999</v>
      </c>
      <c r="F43" s="51">
        <f>ROUND(生産者価格評価表!F43/生産者価格評価表!F$48,6)</f>
        <v>0.17128199999999999</v>
      </c>
      <c r="G43" s="51">
        <f>ROUND(生産者価格評価表!G43/生産者価格評価表!G$48,6)</f>
        <v>0.14164299999999999</v>
      </c>
      <c r="H43" s="73">
        <f>ROUND(生産者価格評価表!H43/生産者価格評価表!H$48,6)</f>
        <v>6.6420000000000007E-2</v>
      </c>
      <c r="I43" s="51">
        <f>ROUND(生産者価格評価表!I43/生産者価格評価表!I$48,6)</f>
        <v>7.4653999999999998E-2</v>
      </c>
      <c r="J43" s="51">
        <f>ROUND(生産者価格評価表!J43/生産者価格評価表!J$48,6)</f>
        <v>7.3015999999999998E-2</v>
      </c>
      <c r="K43" s="51">
        <f>ROUND(生産者価格評価表!K43/生産者価格評価表!K$48,6)</f>
        <v>8.6469000000000004E-2</v>
      </c>
      <c r="L43" s="51">
        <f>ROUND(生産者価格評価表!L43/生産者価格評価表!L$48,6)</f>
        <v>6.7402000000000004E-2</v>
      </c>
      <c r="M43" s="51">
        <f>ROUND(生産者価格評価表!M43/生産者価格評価表!M$48,6)</f>
        <v>5.3332999999999998E-2</v>
      </c>
      <c r="N43" s="51">
        <f>ROUND(生産者価格評価表!N43/生産者価格評価表!N$48,6)</f>
        <v>6.7132999999999998E-2</v>
      </c>
      <c r="O43" s="51">
        <f>ROUND(生産者価格評価表!O43/生産者価格評価表!O$48,6)</f>
        <v>6.8959999999999994E-2</v>
      </c>
      <c r="P43" s="51">
        <f>ROUND(生産者価格評価表!P43/生産者価格評価表!P$48,6)</f>
        <v>5.9756999999999998E-2</v>
      </c>
      <c r="Q43" s="73">
        <f>ROUND(生産者価格評価表!Q43/生産者価格評価表!Q$48,6)</f>
        <v>6.2621999999999997E-2</v>
      </c>
      <c r="R43" s="51">
        <f>ROUND(生産者価格評価表!R43/生産者価格評価表!R$48,6)</f>
        <v>2.2287999999999999E-2</v>
      </c>
      <c r="S43" s="51">
        <f>ROUND(生産者価格評価表!S43/生産者価格評価表!S$48,6)</f>
        <v>4.6278E-2</v>
      </c>
      <c r="T43" s="73">
        <f>ROUND(生産者価格評価表!T43/生産者価格評価表!T$48,6)</f>
        <v>6.5283999999999995E-2</v>
      </c>
      <c r="U43" s="51">
        <f>ROUND(生産者価格評価表!U43/生産者価格評価表!U$48,6)</f>
        <v>2.7049E-2</v>
      </c>
      <c r="V43" s="51">
        <f>ROUND(生産者価格評価表!V43/生産者価格評価表!V$48,6)</f>
        <v>0.184199</v>
      </c>
      <c r="W43" s="51">
        <f>ROUND(生産者価格評価表!W43/生産者価格評価表!W$48,6)</f>
        <v>0.11804000000000001</v>
      </c>
      <c r="X43" s="73">
        <f>ROUND(生産者価格評価表!X43/生産者価格評価表!X$48,6)</f>
        <v>9.5120999999999997E-2</v>
      </c>
      <c r="Y43" s="51">
        <v>0.19473099999999999</v>
      </c>
      <c r="Z43" s="51">
        <f>ROUND(生産者価格評価表!Z43/生産者価格評価表!Z$48,6)</f>
        <v>0.43270799999999998</v>
      </c>
      <c r="AA43" s="73">
        <f>ROUND(生産者価格評価表!AA43/生産者価格評価表!AA$48,6)</f>
        <v>4.5071E-2</v>
      </c>
      <c r="AB43" s="51">
        <f>ROUND(生産者価格評価表!AB43/生産者価格評価表!AB$48,6)</f>
        <v>0.105627</v>
      </c>
      <c r="AC43" s="51">
        <f>ROUND(生産者価格評価表!AC43/生産者価格評価表!AC$48,6)</f>
        <v>0</v>
      </c>
      <c r="AD43" s="51">
        <f>ROUND(生産者価格評価表!AD43/生産者価格評価表!AD$48,6)</f>
        <v>2.6419999999999998E-3</v>
      </c>
      <c r="AE43" s="51">
        <f>ROUND(生産者価格評価表!AE43/生産者価格評価表!AE$48,6)</f>
        <v>6.7545999999999995E-2</v>
      </c>
      <c r="AF43" s="51">
        <f>ROUND(生産者価格評価表!AF43/生産者価格評価表!AF$48,6)</f>
        <v>9.8470000000000002E-2</v>
      </c>
      <c r="AG43" s="51">
        <f>ROUND(生産者価格評価表!AG43/生産者価格評価表!AG$48,6)</f>
        <v>0.11129</v>
      </c>
      <c r="AH43" s="51">
        <f>ROUND(生産者価格評価表!AH43/生産者価格評価表!AH$48,6)</f>
        <v>0.155303</v>
      </c>
      <c r="AI43" s="51">
        <f>ROUND(生産者価格評価表!AI43/生産者価格評価表!AI$48,6)</f>
        <v>0</v>
      </c>
      <c r="AJ43" s="51">
        <f>ROUND(生産者価格評価表!AJ43/生産者価格評価表!AJ$48,6)</f>
        <v>0.110726</v>
      </c>
      <c r="AK43" s="52">
        <v>0.10596</v>
      </c>
    </row>
    <row r="44" spans="1:37" s="67" customFormat="1" ht="12.95" customHeight="1">
      <c r="A44" s="85" t="s">
        <v>63</v>
      </c>
      <c r="B44" s="72" t="s">
        <v>64</v>
      </c>
      <c r="C44" s="51">
        <f>ROUND(生産者価格評価表!C44/生産者価格評価表!C$48,6)</f>
        <v>0.12278799999999999</v>
      </c>
      <c r="D44" s="51">
        <f>ROUND(生産者価格評価表!D44/生産者価格評価表!D$48,6)</f>
        <v>1.9664999999999998E-2</v>
      </c>
      <c r="E44" s="51">
        <f>ROUND(生産者価格評価表!E44/生産者価格評価表!E$48,6)</f>
        <v>9.4727000000000006E-2</v>
      </c>
      <c r="F44" s="51">
        <f>ROUND(生産者価格評価表!F44/生産者価格評価表!F$48,6)</f>
        <v>7.4358999999999995E-2</v>
      </c>
      <c r="G44" s="51">
        <f>ROUND(生産者価格評価表!G44/生産者価格評価表!G$48,6)</f>
        <v>2.2706E-2</v>
      </c>
      <c r="H44" s="73">
        <f>ROUND(生産者価格評価表!H44/生産者価格評価表!H$48,6)</f>
        <v>2.7723999999999999E-2</v>
      </c>
      <c r="I44" s="51">
        <f>ROUND(生産者価格評価表!I44/生産者価格評価表!I$48,6)</f>
        <v>6.9333000000000006E-2</v>
      </c>
      <c r="J44" s="51">
        <f>ROUND(生産者価格評価表!J44/生産者価格評価表!J$48,6)</f>
        <v>6.0317000000000003E-2</v>
      </c>
      <c r="K44" s="51">
        <f>ROUND(生産者価格評価表!K44/生産者価格評価表!K$48,6)</f>
        <v>4.6205000000000003E-2</v>
      </c>
      <c r="L44" s="51">
        <f>ROUND(生産者価格評価表!L44/生産者価格評価表!L$48,6)</f>
        <v>6.4038999999999999E-2</v>
      </c>
      <c r="M44" s="51">
        <f>ROUND(生産者価格評価表!M44/生産者価格評価表!M$48,6)</f>
        <v>6.3333E-2</v>
      </c>
      <c r="N44" s="51">
        <f>ROUND(生産者価格評価表!N44/生産者価格評価表!N$48,6)</f>
        <v>7.2727E-2</v>
      </c>
      <c r="O44" s="51">
        <f>ROUND(生産者価格評価表!O44/生産者価格評価表!O$48,6)</f>
        <v>4.8522000000000003E-2</v>
      </c>
      <c r="P44" s="51">
        <f>ROUND(生産者価格評価表!P44/生産者価格評価表!P$48,6)</f>
        <v>5.6885999999999999E-2</v>
      </c>
      <c r="Q44" s="73">
        <f>ROUND(生産者価格評価表!Q44/生産者価格評価表!Q$48,6)</f>
        <v>8.1251000000000004E-2</v>
      </c>
      <c r="R44" s="51">
        <f>ROUND(生産者価格評価表!R44/生産者価格評価表!R$48,6)</f>
        <v>4.2099999999999999E-2</v>
      </c>
      <c r="S44" s="51">
        <f>ROUND(生産者価格評価表!S44/生産者価格評価表!S$48,6)</f>
        <v>3.3198999999999999E-2</v>
      </c>
      <c r="T44" s="73">
        <f>ROUND(生産者価格評価表!T44/生産者価格評価表!T$48,6)</f>
        <v>4.2472000000000003E-2</v>
      </c>
      <c r="U44" s="51">
        <f>ROUND(生産者価格評価表!U44/生産者価格評価表!U$48,6)</f>
        <v>5.2665999999999998E-2</v>
      </c>
      <c r="V44" s="51">
        <v>0.18329699999999999</v>
      </c>
      <c r="W44" s="51">
        <f>ROUND(生産者価格評価表!W44/生産者価格評価表!W$48,6)</f>
        <v>0.13709099999999999</v>
      </c>
      <c r="X44" s="73">
        <f>ROUND(生産者価格評価表!X44/生産者価格評価表!X$48,6)</f>
        <v>5.0407E-2</v>
      </c>
      <c r="Y44" s="51">
        <f>ROUND(生産者価格評価表!Y44/生産者価格評価表!Y$48,6)</f>
        <v>9.0438000000000004E-2</v>
      </c>
      <c r="Z44" s="51">
        <f>ROUND(生産者価格評価表!Z44/生産者価格評価表!Z$48,6)</f>
        <v>0.363346</v>
      </c>
      <c r="AA44" s="73">
        <f>ROUND(生産者価格評価表!AA44/生産者価格評価表!AA$48,6)</f>
        <v>3.6278999999999999E-2</v>
      </c>
      <c r="AB44" s="51">
        <f>ROUND(生産者価格評価表!AB44/生産者価格評価表!AB$48,6)</f>
        <v>0.146954</v>
      </c>
      <c r="AC44" s="51">
        <v>0.23083200000000001</v>
      </c>
      <c r="AD44" s="51">
        <f>ROUND(生産者価格評価表!AD44/生産者価格評価表!AD$48,6)</f>
        <v>0.13477500000000001</v>
      </c>
      <c r="AE44" s="51">
        <f>ROUND(生産者価格評価表!AE44/生産者価格評価表!AE$48,6)</f>
        <v>5.9381999999999997E-2</v>
      </c>
      <c r="AF44" s="51">
        <f>ROUND(生産者価格評価表!AF44/生産者価格評価表!AF$48,6)</f>
        <v>5.7382000000000002E-2</v>
      </c>
      <c r="AG44" s="51">
        <f>ROUND(生産者価格評価表!AG44/生産者価格評価表!AG$48,6)</f>
        <v>0.10428800000000001</v>
      </c>
      <c r="AH44" s="51">
        <f>ROUND(生産者価格評価表!AH44/生産者価格評価表!AH$48,6)</f>
        <v>7.0554000000000006E-2</v>
      </c>
      <c r="AI44" s="51">
        <f>ROUND(生産者価格評価表!AI44/生産者価格評価表!AI$48,6)</f>
        <v>0</v>
      </c>
      <c r="AJ44" s="51">
        <f>ROUND(生産者価格評価表!AJ44/生産者価格評価表!AJ$48,6)</f>
        <v>0.10610700000000001</v>
      </c>
      <c r="AK44" s="52">
        <v>0.105765</v>
      </c>
    </row>
    <row r="45" spans="1:37" s="67" customFormat="1" ht="12.95" customHeight="1">
      <c r="A45" s="85" t="s">
        <v>65</v>
      </c>
      <c r="B45" s="72" t="s">
        <v>73</v>
      </c>
      <c r="C45" s="51">
        <f>ROUND(生産者価格評価表!C45/生産者価格評価表!C$48,6)</f>
        <v>1.8117000000000001E-2</v>
      </c>
      <c r="D45" s="51">
        <f>ROUND(生産者価格評価表!D45/生産者価格評価表!D$48,6)</f>
        <v>1.0042000000000001E-2</v>
      </c>
      <c r="E45" s="51">
        <f>ROUND(生産者価格評価表!E45/生産者価格評価表!E$48,6)</f>
        <v>2.0065E-2</v>
      </c>
      <c r="F45" s="51">
        <f>ROUND(生産者価格評価表!F45/生産者価格評価表!F$48,6)</f>
        <v>2.8718E-2</v>
      </c>
      <c r="G45" s="51">
        <f>ROUND(生産者価格評価表!G45/生産者価格評価表!G$48,6)</f>
        <v>1.3943000000000001E-2</v>
      </c>
      <c r="H45" s="73">
        <f>ROUND(生産者価格評価表!H45/生産者価格評価表!H$48,6)</f>
        <v>1.4374E-2</v>
      </c>
      <c r="I45" s="51">
        <f>ROUND(生産者価格評価表!I45/生産者価格評価表!I$48,6)</f>
        <v>1.5775000000000001E-2</v>
      </c>
      <c r="J45" s="51">
        <f>ROUND(生産者価格評価表!J45/生産者価格評価表!J$48,6)</f>
        <v>1.9047999999999999E-2</v>
      </c>
      <c r="K45" s="51">
        <f>ROUND(生産者価格評価表!K45/生産者価格評価表!K$48,6)</f>
        <v>1.0560999999999999E-2</v>
      </c>
      <c r="L45" s="51">
        <f>ROUND(生産者価格評価表!L45/生産者価格評価表!L$48,6)</f>
        <v>2.7713999999999999E-2</v>
      </c>
      <c r="M45" s="51">
        <f>ROUND(生産者価格評価表!M45/生産者価格評価表!M$48,6)</f>
        <v>2.3333E-2</v>
      </c>
      <c r="N45" s="51">
        <f>ROUND(生産者価格評価表!N45/生産者価格評価表!N$48,6)</f>
        <v>1.8182E-2</v>
      </c>
      <c r="O45" s="51">
        <f>ROUND(生産者価格評価表!O45/生産者価格評価表!O$48,6)</f>
        <v>2.4849E-2</v>
      </c>
      <c r="P45" s="51">
        <f>ROUND(生産者価格評価表!P45/生産者価格評価表!P$48,6)</f>
        <v>1.2456999999999999E-2</v>
      </c>
      <c r="Q45" s="73">
        <f>ROUND(生産者価格評価表!Q45/生産者価格評価表!Q$48,6)</f>
        <v>1.1618E-2</v>
      </c>
      <c r="R45" s="51">
        <f>ROUND(生産者価格評価表!R45/生産者価格評価表!R$48,6)</f>
        <v>1.0154E-2</v>
      </c>
      <c r="S45" s="51">
        <f>ROUND(生産者価格評価表!S45/生産者価格評価表!S$48,6)</f>
        <v>1.3077999999999999E-2</v>
      </c>
      <c r="T45" s="73">
        <f>ROUND(生産者価格評価表!T45/生産者価格評価表!T$48,6)</f>
        <v>2.3685000000000001E-2</v>
      </c>
      <c r="U45" s="51">
        <f>ROUND(生産者価格評価表!U45/生産者価格評価表!U$48,6)</f>
        <v>3.6019000000000002E-2</v>
      </c>
      <c r="V45" s="51">
        <f>ROUND(生産者価格評価表!V45/生産者価格評価表!V$48,6)</f>
        <v>6.7043000000000005E-2</v>
      </c>
      <c r="W45" s="51">
        <f>ROUND(生産者価格評価表!W45/生産者価格評価表!W$48,6)</f>
        <v>4.3797999999999997E-2</v>
      </c>
      <c r="X45" s="73">
        <f>ROUND(生産者価格評価表!X45/生産者価格評価表!X$48,6)</f>
        <v>4.6729E-2</v>
      </c>
      <c r="Y45" s="51">
        <f>ROUND(生産者価格評価表!Y45/生産者価格評価表!Y$48,6)</f>
        <v>3.1177E-2</v>
      </c>
      <c r="Z45" s="51">
        <f>ROUND(生産者価格評価表!Z45/生産者価格評価表!Z$48,6)</f>
        <v>5.4019999999999999E-2</v>
      </c>
      <c r="AA45" s="73">
        <f>ROUND(生産者価格評価表!AA45/生産者価格評価表!AA$48,6)</f>
        <v>2.7234999999999999E-2</v>
      </c>
      <c r="AB45" s="51">
        <f>ROUND(生産者価格評価表!AB45/生産者価格評価表!AB$48,6)</f>
        <v>2.8514999999999999E-2</v>
      </c>
      <c r="AC45" s="51">
        <f>ROUND(生産者価格評価表!AC45/生産者価格評価表!AC$48,6)</f>
        <v>1.949E-3</v>
      </c>
      <c r="AD45" s="51">
        <f>ROUND(生産者価格評価表!AD45/生産者価格評価表!AD$48,6)</f>
        <v>6.9699999999999996E-3</v>
      </c>
      <c r="AE45" s="51">
        <f>ROUND(生産者価格評価表!AE45/生産者価格評価表!AE$48,6)</f>
        <v>8.3090000000000004E-3</v>
      </c>
      <c r="AF45" s="51">
        <f>ROUND(生産者価格評価表!AF45/生産者価格評価表!AF$48,6)</f>
        <v>3.4854000000000003E-2</v>
      </c>
      <c r="AG45" s="51">
        <f>ROUND(生産者価格評価表!AG45/生産者価格評価表!AG$48,6)</f>
        <v>3.0124999999999999E-2</v>
      </c>
      <c r="AH45" s="51">
        <f>ROUND(生産者価格評価表!AH45/生産者価格評価表!AH$48,6)</f>
        <v>3.1593999999999997E-2</v>
      </c>
      <c r="AI45" s="51">
        <f>ROUND(生産者価格評価表!AI45/生産者価格評価表!AI$48,6)</f>
        <v>0</v>
      </c>
      <c r="AJ45" s="51">
        <f>ROUND(生産者価格評価表!AJ45/生産者価格評価表!AJ$48,6)</f>
        <v>1.4003E-2</v>
      </c>
      <c r="AK45" s="52">
        <f>ROUND(生産者価格評価表!AK45/生産者価格評価表!AK$48,6)</f>
        <v>2.4510000000000001E-2</v>
      </c>
    </row>
    <row r="46" spans="1:37" s="67" customFormat="1" ht="12.95" customHeight="1" thickBot="1">
      <c r="A46" s="85" t="s">
        <v>66</v>
      </c>
      <c r="B46" s="72" t="s">
        <v>67</v>
      </c>
      <c r="C46" s="51">
        <f>ROUND(生産者価格評価表!C46/生産者価格評価表!C$48,6)</f>
        <v>-2.1727E-2</v>
      </c>
      <c r="D46" s="51">
        <f>ROUND(生産者価格評価表!D46/生産者価格評価表!D$48,6)</f>
        <v>-3.3054E-2</v>
      </c>
      <c r="E46" s="51">
        <f>ROUND(生産者価格評価表!E46/生産者価格評価表!E$48,6)</f>
        <v>-2.8E-3</v>
      </c>
      <c r="F46" s="51">
        <f>ROUND(生産者価格評価表!F46/生産者価格評価表!F$48,6)</f>
        <v>0</v>
      </c>
      <c r="G46" s="51">
        <f>ROUND(生産者価格評価表!G46/生産者価格評価表!G$48,6)</f>
        <v>-1.0858E-2</v>
      </c>
      <c r="H46" s="73">
        <f>ROUND(生産者価格評価表!H46/生産者価格評価表!H$48,6)</f>
        <v>0</v>
      </c>
      <c r="I46" s="51">
        <f>ROUND(生産者価格評価表!I46/生産者価格評価表!I$48,6)</f>
        <v>-7.6000000000000004E-5</v>
      </c>
      <c r="J46" s="51">
        <f>ROUND(生産者価格評価表!J46/生産者価格評価表!J$48,6)</f>
        <v>0</v>
      </c>
      <c r="K46" s="51">
        <f>ROUND(生産者価格評価表!K46/生産者価格評価表!K$48,6)</f>
        <v>0</v>
      </c>
      <c r="L46" s="51">
        <f>ROUND(生産者価格評価表!L46/生産者価格評価表!L$48,6)</f>
        <v>0</v>
      </c>
      <c r="M46" s="51">
        <f>ROUND(生産者価格評価表!M46/生産者価格評価表!M$48,6)</f>
        <v>0</v>
      </c>
      <c r="N46" s="51">
        <f>ROUND(生産者価格評価表!N46/生産者価格評価表!N$48,6)</f>
        <v>0</v>
      </c>
      <c r="O46" s="51">
        <f>ROUND(生産者価格評価表!O46/生産者価格評価表!O$48,6)</f>
        <v>0</v>
      </c>
      <c r="P46" s="51">
        <f>ROUND(生産者価格評価表!P46/生産者価格評価表!P$48,6)</f>
        <v>0</v>
      </c>
      <c r="Q46" s="73">
        <f>ROUND(生産者価格評価表!Q46/生産者価格評価表!Q$48,6)</f>
        <v>0</v>
      </c>
      <c r="R46" s="51">
        <f>ROUND(生産者価格評価表!R46/生産者価格評価表!R$48,6)</f>
        <v>0</v>
      </c>
      <c r="S46" s="51">
        <f>ROUND(生産者価格評価表!S46/生産者価格評価表!S$48,6)</f>
        <v>0</v>
      </c>
      <c r="T46" s="73">
        <f>ROUND(生産者価格評価表!T46/生産者価格評価表!T$48,6)</f>
        <v>0</v>
      </c>
      <c r="U46" s="51">
        <f>ROUND(生産者価格評価表!U46/生産者価格評価表!U$48,6)</f>
        <v>-2.4359999999999998E-3</v>
      </c>
      <c r="V46" s="51">
        <f>ROUND(生産者価格評価表!V46/生産者価格評価表!V$48,6)</f>
        <v>0</v>
      </c>
      <c r="W46" s="51">
        <f>ROUND(生産者価格評価表!W46/生産者価格評価表!W$48,6)</f>
        <v>-2.1014999999999999E-2</v>
      </c>
      <c r="X46" s="73">
        <f>ROUND(生産者価格評価表!X46/生産者価格評価表!X$48,6)</f>
        <v>-4.7999999999999996E-3</v>
      </c>
      <c r="Y46" s="51">
        <f>ROUND(生産者価格評価表!Y46/生産者価格評価表!Y$48,6)</f>
        <v>-3.124E-2</v>
      </c>
      <c r="Z46" s="51">
        <f>ROUND(生産者価格評価表!Z46/生産者価格評価表!Z$48,6)</f>
        <v>-1.964E-3</v>
      </c>
      <c r="AA46" s="73">
        <f>ROUND(生産者価格評価表!AA46/生産者価格評価表!AA$48,6)</f>
        <v>-5.9659999999999999E-3</v>
      </c>
      <c r="AB46" s="51">
        <f>ROUND(生産者価格評価表!AB46/生産者価格評価表!AB$48,6)</f>
        <v>-1.66E-4</v>
      </c>
      <c r="AC46" s="51">
        <f>ROUND(生産者価格評価表!AC46/生産者価格評価表!AC$48,6)</f>
        <v>0</v>
      </c>
      <c r="AD46" s="51">
        <f>ROUND(生産者価格評価表!AD46/生産者価格評価表!AD$48,6)</f>
        <v>-1.3730000000000001E-3</v>
      </c>
      <c r="AE46" s="51">
        <f>ROUND(生産者価格評価表!AE46/生産者価格評価表!AE$48,6)</f>
        <v>-1.1709999999999999E-3</v>
      </c>
      <c r="AF46" s="51">
        <f>ROUND(生産者価格評価表!AF46/生産者価格評価表!AF$48,6)</f>
        <v>-8.4017999999999995E-2</v>
      </c>
      <c r="AG46" s="51">
        <f>ROUND(生産者価格評価表!AG46/生産者価格評価表!AG$48,6)</f>
        <v>-8.1499999999999997E-4</v>
      </c>
      <c r="AH46" s="51">
        <f>ROUND(生産者価格評価表!AH46/生産者価格評価表!AH$48,6)</f>
        <v>-5.5999999999999999E-5</v>
      </c>
      <c r="AI46" s="51">
        <f>ROUND(生産者価格評価表!AI46/生産者価格評価表!AI$48,6)</f>
        <v>0</v>
      </c>
      <c r="AJ46" s="51">
        <f>ROUND(生産者価格評価表!AJ46/生産者価格評価表!AJ$48,6)</f>
        <v>-4.3300000000000001E-4</v>
      </c>
      <c r="AK46" s="52">
        <f>ROUND(生産者価格評価表!AK46/生産者価格評価表!AK$48,6)</f>
        <v>-3.333E-3</v>
      </c>
    </row>
    <row r="47" spans="1:37" s="67" customFormat="1" ht="12.95" customHeight="1" thickBot="1">
      <c r="A47" s="83" t="s">
        <v>68</v>
      </c>
      <c r="B47" s="76" t="s">
        <v>69</v>
      </c>
      <c r="C47" s="60">
        <f>SUM(C41:C46)</f>
        <v>0.623</v>
      </c>
      <c r="D47" s="56">
        <f t="shared" ref="D47:AI47" si="1">SUM(D41:D46)</f>
        <v>0.66485300000000003</v>
      </c>
      <c r="E47" s="56">
        <f t="shared" si="1"/>
        <v>0.61479099999999998</v>
      </c>
      <c r="F47" s="56">
        <f t="shared" si="1"/>
        <v>0.44615300000000002</v>
      </c>
      <c r="G47" s="56">
        <f t="shared" si="1"/>
        <v>0.34549799999999997</v>
      </c>
      <c r="H47" s="77">
        <f t="shared" si="1"/>
        <v>0.40415400000000001</v>
      </c>
      <c r="I47" s="56">
        <f t="shared" si="1"/>
        <v>0.34776499999999994</v>
      </c>
      <c r="J47" s="56">
        <f t="shared" si="1"/>
        <v>0.42539700000000003</v>
      </c>
      <c r="K47" s="56">
        <f t="shared" si="1"/>
        <v>0.231684</v>
      </c>
      <c r="L47" s="56">
        <f t="shared" si="1"/>
        <v>0.40791000000000005</v>
      </c>
      <c r="M47" s="56">
        <f t="shared" si="1"/>
        <v>0.43166500000000002</v>
      </c>
      <c r="N47" s="56">
        <f t="shared" si="1"/>
        <v>0.33006999999999997</v>
      </c>
      <c r="O47" s="56">
        <f t="shared" si="1"/>
        <v>0.47643700000000005</v>
      </c>
      <c r="P47" s="56">
        <f t="shared" si="1"/>
        <v>0.373284</v>
      </c>
      <c r="Q47" s="77">
        <f t="shared" si="1"/>
        <v>0.38930500000000001</v>
      </c>
      <c r="R47" s="56">
        <f t="shared" si="1"/>
        <v>0.31698899999999997</v>
      </c>
      <c r="S47" s="56">
        <f t="shared" si="1"/>
        <v>0.39034199999999991</v>
      </c>
      <c r="T47" s="77">
        <f t="shared" si="1"/>
        <v>0.44015000000000004</v>
      </c>
      <c r="U47" s="56">
        <f t="shared" si="1"/>
        <v>0.47310800000000003</v>
      </c>
      <c r="V47" s="56">
        <f t="shared" si="1"/>
        <v>0.58171799999999996</v>
      </c>
      <c r="W47" s="56">
        <f t="shared" si="1"/>
        <v>0.62221299999999991</v>
      </c>
      <c r="X47" s="77">
        <f t="shared" si="1"/>
        <v>0.71196100000000007</v>
      </c>
      <c r="Y47" s="56">
        <f t="shared" si="1"/>
        <v>0.68628999999999996</v>
      </c>
      <c r="Z47" s="56">
        <f t="shared" si="1"/>
        <v>0.87092599999999998</v>
      </c>
      <c r="AA47" s="77">
        <f t="shared" si="1"/>
        <v>0.42726499999999995</v>
      </c>
      <c r="AB47" s="77">
        <f t="shared" si="1"/>
        <v>0.61513700000000004</v>
      </c>
      <c r="AC47" s="56">
        <f t="shared" si="1"/>
        <v>0.74428300000000003</v>
      </c>
      <c r="AD47" s="56">
        <f t="shared" si="1"/>
        <v>0.8131870000000001</v>
      </c>
      <c r="AE47" s="56">
        <f t="shared" si="1"/>
        <v>0.63808200000000004</v>
      </c>
      <c r="AF47" s="56">
        <f t="shared" si="1"/>
        <v>0.63700900000000016</v>
      </c>
      <c r="AG47" s="56">
        <f t="shared" si="1"/>
        <v>0.61991299999999994</v>
      </c>
      <c r="AH47" s="56">
        <f t="shared" si="1"/>
        <v>0.5679010000000001</v>
      </c>
      <c r="AI47" s="56">
        <f t="shared" si="1"/>
        <v>0</v>
      </c>
      <c r="AJ47" s="56">
        <f>SUM(AJ41:AJ46)</f>
        <v>0.31976399999999999</v>
      </c>
      <c r="AK47" s="57">
        <f>SUM(AK41:AK46)</f>
        <v>0.56224300000000005</v>
      </c>
    </row>
    <row r="48" spans="1:37" s="67" customFormat="1" ht="12.95" customHeight="1" thickBot="1">
      <c r="A48" s="86" t="s">
        <v>70</v>
      </c>
      <c r="B48" s="74" t="s">
        <v>124</v>
      </c>
      <c r="C48" s="60">
        <f>+C47+C40</f>
        <v>0.99999999999999978</v>
      </c>
      <c r="D48" s="53">
        <f t="shared" ref="D48:AI48" si="2">ROUND(+D40+D47,6)</f>
        <v>1</v>
      </c>
      <c r="E48" s="53">
        <f t="shared" si="2"/>
        <v>1</v>
      </c>
      <c r="F48" s="53">
        <f t="shared" si="2"/>
        <v>1</v>
      </c>
      <c r="G48" s="53">
        <f t="shared" si="2"/>
        <v>1</v>
      </c>
      <c r="H48" s="75">
        <f t="shared" si="2"/>
        <v>1</v>
      </c>
      <c r="I48" s="53">
        <f t="shared" si="2"/>
        <v>1</v>
      </c>
      <c r="J48" s="53">
        <f t="shared" si="2"/>
        <v>1</v>
      </c>
      <c r="K48" s="53">
        <f t="shared" si="2"/>
        <v>1</v>
      </c>
      <c r="L48" s="53">
        <f t="shared" si="2"/>
        <v>1</v>
      </c>
      <c r="M48" s="53">
        <f t="shared" si="2"/>
        <v>1</v>
      </c>
      <c r="N48" s="53">
        <f t="shared" si="2"/>
        <v>1</v>
      </c>
      <c r="O48" s="53">
        <f t="shared" si="2"/>
        <v>1</v>
      </c>
      <c r="P48" s="53">
        <f t="shared" si="2"/>
        <v>1</v>
      </c>
      <c r="Q48" s="75">
        <f t="shared" si="2"/>
        <v>1</v>
      </c>
      <c r="R48" s="53">
        <f t="shared" si="2"/>
        <v>1</v>
      </c>
      <c r="S48" s="53">
        <f t="shared" si="2"/>
        <v>1</v>
      </c>
      <c r="T48" s="75">
        <f t="shared" si="2"/>
        <v>1</v>
      </c>
      <c r="U48" s="53">
        <f t="shared" si="2"/>
        <v>1</v>
      </c>
      <c r="V48" s="53">
        <f t="shared" si="2"/>
        <v>1</v>
      </c>
      <c r="W48" s="53">
        <f t="shared" si="2"/>
        <v>1</v>
      </c>
      <c r="X48" s="75">
        <f t="shared" si="2"/>
        <v>1</v>
      </c>
      <c r="Y48" s="53">
        <f t="shared" si="2"/>
        <v>1</v>
      </c>
      <c r="Z48" s="53">
        <f t="shared" si="2"/>
        <v>1</v>
      </c>
      <c r="AA48" s="75">
        <f t="shared" si="2"/>
        <v>1</v>
      </c>
      <c r="AB48" s="75">
        <f t="shared" si="2"/>
        <v>1</v>
      </c>
      <c r="AC48" s="53">
        <f t="shared" si="2"/>
        <v>1</v>
      </c>
      <c r="AD48" s="53">
        <f t="shared" si="2"/>
        <v>1</v>
      </c>
      <c r="AE48" s="53">
        <f t="shared" si="2"/>
        <v>1</v>
      </c>
      <c r="AF48" s="53">
        <f t="shared" si="2"/>
        <v>1</v>
      </c>
      <c r="AG48" s="53">
        <f t="shared" si="2"/>
        <v>1</v>
      </c>
      <c r="AH48" s="53">
        <f t="shared" si="2"/>
        <v>1</v>
      </c>
      <c r="AI48" s="53">
        <f t="shared" si="2"/>
        <v>1</v>
      </c>
      <c r="AJ48" s="53">
        <f>ROUND(+AJ40+AJ47,6)</f>
        <v>1</v>
      </c>
      <c r="AK48" s="54">
        <f>+AK40+AK47</f>
        <v>1</v>
      </c>
    </row>
    <row r="49" spans="1:37" s="78" customFormat="1" ht="12.95" customHeight="1">
      <c r="A49" s="87"/>
      <c r="C49" s="58"/>
      <c r="D49" s="58"/>
      <c r="E49" s="58"/>
      <c r="F49" s="58"/>
      <c r="G49" s="58"/>
      <c r="H49" s="79"/>
      <c r="I49" s="58"/>
      <c r="J49" s="58"/>
      <c r="K49" s="58"/>
      <c r="L49" s="58"/>
      <c r="M49" s="58"/>
      <c r="N49" s="58"/>
      <c r="O49" s="58"/>
      <c r="P49" s="58"/>
      <c r="Q49" s="79"/>
      <c r="R49" s="58"/>
      <c r="S49" s="79"/>
      <c r="T49" s="6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2"/>
  <sheetViews>
    <sheetView workbookViewId="0">
      <selection activeCell="E37" sqref="E37"/>
    </sheetView>
  </sheetViews>
  <sheetFormatPr defaultRowHeight="13.5"/>
  <cols>
    <col min="1" max="1" width="5.75" customWidth="1"/>
    <col min="2" max="2" width="22.25" bestFit="1" customWidth="1"/>
    <col min="38" max="38" width="10.75" customWidth="1"/>
  </cols>
  <sheetData>
    <row r="1" spans="1:38" s="104" customFormat="1" ht="18.75">
      <c r="A1" s="102" t="s">
        <v>154</v>
      </c>
      <c r="B1" s="103"/>
    </row>
    <row r="2" spans="1:38" s="104" customFormat="1" ht="14.25">
      <c r="A2" s="105" t="s">
        <v>80</v>
      </c>
      <c r="B2"/>
    </row>
    <row r="3" spans="1:38" ht="14.25" thickBot="1">
      <c r="AL3" s="104"/>
    </row>
    <row r="4" spans="1:38" s="97" customFormat="1" ht="12.95" customHeight="1">
      <c r="A4" s="92"/>
      <c r="B4" s="93"/>
      <c r="C4" s="94" t="s">
        <v>0</v>
      </c>
      <c r="D4" s="94" t="s">
        <v>1</v>
      </c>
      <c r="E4" s="94" t="s">
        <v>2</v>
      </c>
      <c r="F4" s="94" t="s">
        <v>3</v>
      </c>
      <c r="G4" s="94" t="s">
        <v>4</v>
      </c>
      <c r="H4" s="94" t="s">
        <v>5</v>
      </c>
      <c r="I4" s="94" t="s">
        <v>6</v>
      </c>
      <c r="J4" s="94" t="s">
        <v>7</v>
      </c>
      <c r="K4" s="94" t="s">
        <v>8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5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 t="s">
        <v>9</v>
      </c>
      <c r="AJ4" s="94" t="s">
        <v>10</v>
      </c>
      <c r="AK4" s="96"/>
      <c r="AL4" s="113"/>
    </row>
    <row r="5" spans="1:38" s="67" customFormat="1" ht="32.25" thickBot="1">
      <c r="A5" s="84"/>
      <c r="B5" s="68"/>
      <c r="C5" s="90" t="s">
        <v>11</v>
      </c>
      <c r="D5" s="90" t="s">
        <v>12</v>
      </c>
      <c r="E5" s="90" t="s">
        <v>79</v>
      </c>
      <c r="F5" s="91" t="s">
        <v>13</v>
      </c>
      <c r="G5" s="90" t="s">
        <v>14</v>
      </c>
      <c r="H5" s="69" t="s">
        <v>15</v>
      </c>
      <c r="I5" s="90" t="s">
        <v>16</v>
      </c>
      <c r="J5" s="90" t="s">
        <v>17</v>
      </c>
      <c r="K5" s="90" t="s">
        <v>18</v>
      </c>
      <c r="L5" s="90" t="s">
        <v>19</v>
      </c>
      <c r="M5" s="90" t="s">
        <v>20</v>
      </c>
      <c r="N5" s="90" t="s">
        <v>21</v>
      </c>
      <c r="O5" s="90" t="s">
        <v>22</v>
      </c>
      <c r="P5" s="90" t="s">
        <v>23</v>
      </c>
      <c r="Q5" s="69" t="s">
        <v>24</v>
      </c>
      <c r="R5" s="90" t="s">
        <v>25</v>
      </c>
      <c r="S5" s="69" t="s">
        <v>26</v>
      </c>
      <c r="T5" s="70" t="s">
        <v>27</v>
      </c>
      <c r="U5" s="69" t="s">
        <v>28</v>
      </c>
      <c r="V5" s="69" t="s">
        <v>29</v>
      </c>
      <c r="W5" s="69" t="s">
        <v>30</v>
      </c>
      <c r="X5" s="69" t="s">
        <v>31</v>
      </c>
      <c r="Y5" s="69" t="s">
        <v>32</v>
      </c>
      <c r="Z5" s="69" t="s">
        <v>33</v>
      </c>
      <c r="AA5" s="69" t="s">
        <v>34</v>
      </c>
      <c r="AB5" s="69" t="s">
        <v>35</v>
      </c>
      <c r="AC5" s="69" t="s">
        <v>36</v>
      </c>
      <c r="AD5" s="69" t="s">
        <v>37</v>
      </c>
      <c r="AE5" s="69" t="s">
        <v>38</v>
      </c>
      <c r="AF5" s="69" t="s">
        <v>39</v>
      </c>
      <c r="AG5" s="69" t="s">
        <v>40</v>
      </c>
      <c r="AH5" s="69" t="s">
        <v>41</v>
      </c>
      <c r="AI5" s="69" t="s">
        <v>42</v>
      </c>
      <c r="AJ5" s="69" t="s">
        <v>43</v>
      </c>
      <c r="AK5" s="71" t="s">
        <v>84</v>
      </c>
      <c r="AL5" s="114" t="s">
        <v>85</v>
      </c>
    </row>
    <row r="6" spans="1:38" s="67" customFormat="1" ht="12.95" customHeight="1">
      <c r="A6" s="85" t="s">
        <v>0</v>
      </c>
      <c r="B6" s="72" t="s">
        <v>11</v>
      </c>
      <c r="C6" s="51">
        <v>1.140263455856467</v>
      </c>
      <c r="D6" s="51">
        <v>6.4365169854330769E-3</v>
      </c>
      <c r="E6" s="51">
        <v>1.1988413733070231E-2</v>
      </c>
      <c r="F6" s="51">
        <v>9.0503659716926251E-4</v>
      </c>
      <c r="G6" s="51">
        <v>0.19633151160537213</v>
      </c>
      <c r="H6" s="51">
        <v>4.5692844506028474E-3</v>
      </c>
      <c r="I6" s="51">
        <v>2.9843068715484236E-3</v>
      </c>
      <c r="J6" s="51">
        <v>6.5804303610345147E-3</v>
      </c>
      <c r="K6" s="51">
        <v>3.6346680972021428E-3</v>
      </c>
      <c r="L6" s="51">
        <v>8.9253665619393608E-4</v>
      </c>
      <c r="M6" s="51">
        <v>1.1971718872275275E-3</v>
      </c>
      <c r="N6" s="51">
        <v>1.4788206706887314E-3</v>
      </c>
      <c r="O6" s="51">
        <v>8.7796523045123196E-4</v>
      </c>
      <c r="P6" s="51">
        <v>9.3139729795578227E-4</v>
      </c>
      <c r="Q6" s="51">
        <v>9.7740197387494914E-4</v>
      </c>
      <c r="R6" s="51">
        <v>1.3045487918718218E-3</v>
      </c>
      <c r="S6" s="51">
        <v>1.5104401003023982E-3</v>
      </c>
      <c r="T6" s="51">
        <v>9.4691535815074491E-3</v>
      </c>
      <c r="U6" s="51">
        <v>6.5729653110081438E-3</v>
      </c>
      <c r="V6" s="51">
        <v>1.1518390803905907E-3</v>
      </c>
      <c r="W6" s="51">
        <v>1.0961868129641325E-3</v>
      </c>
      <c r="X6" s="51">
        <v>1.3209902654213047E-3</v>
      </c>
      <c r="Y6" s="51">
        <v>8.1417539096809307E-4</v>
      </c>
      <c r="Z6" s="51">
        <v>4.2417273595388725E-4</v>
      </c>
      <c r="AA6" s="51">
        <v>1.2679074801862508E-3</v>
      </c>
      <c r="AB6" s="51">
        <v>5.0133650282278962E-3</v>
      </c>
      <c r="AC6" s="51">
        <v>8.4175361943085046E-4</v>
      </c>
      <c r="AD6" s="51">
        <v>1.5124370590839755E-3</v>
      </c>
      <c r="AE6" s="51">
        <v>1.1763867666731116E-2</v>
      </c>
      <c r="AF6" s="51">
        <v>4.2920312286791181E-3</v>
      </c>
      <c r="AG6" s="51">
        <v>1.3562797819326108E-3</v>
      </c>
      <c r="AH6" s="51">
        <v>4.9947792750918298E-2</v>
      </c>
      <c r="AI6" s="51">
        <v>3.3619029974746827E-3</v>
      </c>
      <c r="AJ6" s="51">
        <v>1.4633557636469694E-3</v>
      </c>
      <c r="AK6" s="52">
        <f>SUM(C6:AJ6)</f>
        <v>1.4845340837209915</v>
      </c>
      <c r="AL6" s="109">
        <f>+AK6/$AK$40</f>
        <v>0.72489215738304225</v>
      </c>
    </row>
    <row r="7" spans="1:38" s="67" customFormat="1" ht="12.95" customHeight="1">
      <c r="A7" s="85" t="s">
        <v>1</v>
      </c>
      <c r="B7" s="72" t="s">
        <v>12</v>
      </c>
      <c r="C7" s="51">
        <v>9.2881644769798259E-4</v>
      </c>
      <c r="D7" s="51">
        <v>1.3786109408344329</v>
      </c>
      <c r="E7" s="51">
        <v>1.360181247079151E-3</v>
      </c>
      <c r="F7" s="51">
        <v>3.3327564246988449E-4</v>
      </c>
      <c r="G7" s="51">
        <v>1.4792772454792625E-3</v>
      </c>
      <c r="H7" s="51">
        <v>5.9404884550642953E-4</v>
      </c>
      <c r="I7" s="51">
        <v>2.2434417743297189E-2</v>
      </c>
      <c r="J7" s="51">
        <v>5.9607235078208622E-4</v>
      </c>
      <c r="K7" s="51">
        <v>3.3329493680107978E-4</v>
      </c>
      <c r="L7" s="51">
        <v>4.1566664088504634E-4</v>
      </c>
      <c r="M7" s="51">
        <v>5.3969992983834438E-4</v>
      </c>
      <c r="N7" s="51">
        <v>6.6916934640159638E-4</v>
      </c>
      <c r="O7" s="51">
        <v>5.0627121714310577E-4</v>
      </c>
      <c r="P7" s="51">
        <v>4.7804455009175059E-4</v>
      </c>
      <c r="Q7" s="51">
        <v>5.6452942879053989E-4</v>
      </c>
      <c r="R7" s="51">
        <v>5.6931451503622896E-4</v>
      </c>
      <c r="S7" s="51">
        <v>8.2899341438931993E-4</v>
      </c>
      <c r="T7" s="51">
        <v>4.2756022722909718E-3</v>
      </c>
      <c r="U7" s="51">
        <v>1.4379495023849687E-3</v>
      </c>
      <c r="V7" s="51">
        <v>3.597237660658748E-4</v>
      </c>
      <c r="W7" s="51">
        <v>4.319103348152611E-4</v>
      </c>
      <c r="X7" s="51">
        <v>4.7393876254395672E-4</v>
      </c>
      <c r="Y7" s="51">
        <v>4.548757718276048E-4</v>
      </c>
      <c r="Z7" s="51">
        <v>1.2235337637677999E-4</v>
      </c>
      <c r="AA7" s="51">
        <v>3.2245970413682094E-4</v>
      </c>
      <c r="AB7" s="51">
        <v>3.7547793597574047E-4</v>
      </c>
      <c r="AC7" s="51">
        <v>3.0925624038274083E-4</v>
      </c>
      <c r="AD7" s="51">
        <v>3.9933572040647841E-4</v>
      </c>
      <c r="AE7" s="51">
        <v>4.6667111561460246E-4</v>
      </c>
      <c r="AF7" s="51">
        <v>8.7522598512606057E-4</v>
      </c>
      <c r="AG7" s="51">
        <v>6.5678776817099387E-4</v>
      </c>
      <c r="AH7" s="51">
        <v>1.2356100434654787E-3</v>
      </c>
      <c r="AI7" s="51">
        <v>1.0846576625864321E-2</v>
      </c>
      <c r="AJ7" s="51">
        <v>6.1368645921839845E-4</v>
      </c>
      <c r="AK7" s="52">
        <v>1.4351500561261976</v>
      </c>
      <c r="AL7" s="109">
        <f t="shared" ref="AL7:AL39" si="0">+AK7/$AK$40</f>
        <v>0.70077813083693175</v>
      </c>
    </row>
    <row r="8" spans="1:38" s="67" customFormat="1" ht="12.95" customHeight="1">
      <c r="A8" s="85" t="s">
        <v>2</v>
      </c>
      <c r="B8" s="72" t="s">
        <v>79</v>
      </c>
      <c r="C8" s="51">
        <v>7.2484828996141884E-3</v>
      </c>
      <c r="D8" s="51">
        <v>1.4615474234847771E-3</v>
      </c>
      <c r="E8" s="51">
        <v>1.012895501995474</v>
      </c>
      <c r="F8" s="51">
        <v>7.3725360384215461E-5</v>
      </c>
      <c r="G8" s="51">
        <v>9.4943221862618027E-2</v>
      </c>
      <c r="H8" s="51">
        <v>3.8825111625445712E-4</v>
      </c>
      <c r="I8" s="51">
        <v>5.9831579300721218E-4</v>
      </c>
      <c r="J8" s="51">
        <v>5.0307815159861085E-4</v>
      </c>
      <c r="K8" s="51">
        <v>1.2478025046398867E-4</v>
      </c>
      <c r="L8" s="51">
        <v>1.0045837616525128E-4</v>
      </c>
      <c r="M8" s="51">
        <v>6.8503243299491534E-5</v>
      </c>
      <c r="N8" s="51">
        <v>7.3691518496624064E-5</v>
      </c>
      <c r="O8" s="51">
        <v>6.0305716808393809E-5</v>
      </c>
      <c r="P8" s="51">
        <v>6.2794594905345969E-5</v>
      </c>
      <c r="Q8" s="51">
        <v>6.8998353194480545E-5</v>
      </c>
      <c r="R8" s="51">
        <v>7.3208121965560638E-5</v>
      </c>
      <c r="S8" s="51">
        <v>9.1271831347523958E-5</v>
      </c>
      <c r="T8" s="51">
        <v>2.5906908400516975E-4</v>
      </c>
      <c r="U8" s="51">
        <v>1.3695563437240714E-4</v>
      </c>
      <c r="V8" s="51">
        <v>6.6765374048474488E-5</v>
      </c>
      <c r="W8" s="51">
        <v>7.727959614065697E-5</v>
      </c>
      <c r="X8" s="51">
        <v>1.3933270767113994E-4</v>
      </c>
      <c r="Y8" s="51">
        <v>9.507956859244521E-5</v>
      </c>
      <c r="Z8" s="51">
        <v>2.538511828809695E-5</v>
      </c>
      <c r="AA8" s="51">
        <v>1.0992596127950116E-4</v>
      </c>
      <c r="AB8" s="51">
        <v>1.2419650980192757E-3</v>
      </c>
      <c r="AC8" s="51">
        <v>8.1441729580323125E-5</v>
      </c>
      <c r="AD8" s="51">
        <v>1.0922698359978517E-4</v>
      </c>
      <c r="AE8" s="51">
        <v>2.6998101035720949E-3</v>
      </c>
      <c r="AF8" s="51">
        <v>3.3612247660645445E-4</v>
      </c>
      <c r="AG8" s="51">
        <v>2.0068422201093551E-4</v>
      </c>
      <c r="AH8" s="51">
        <v>1.3266386558384219E-2</v>
      </c>
      <c r="AI8" s="51">
        <v>3.7649136597111345E-4</v>
      </c>
      <c r="AJ8" s="51">
        <v>2.3261687674854575E-4</v>
      </c>
      <c r="AK8" s="52">
        <v>1.1382962340677216</v>
      </c>
      <c r="AL8" s="109">
        <f t="shared" si="0"/>
        <v>0.55582557645703956</v>
      </c>
    </row>
    <row r="9" spans="1:38" s="67" customFormat="1" ht="12.95" customHeight="1">
      <c r="A9" s="85" t="s">
        <v>3</v>
      </c>
      <c r="B9" s="72" t="s">
        <v>13</v>
      </c>
      <c r="C9" s="51">
        <v>6.9087386440687482E-3</v>
      </c>
      <c r="D9" s="51">
        <v>2.5104477453674954E-3</v>
      </c>
      <c r="E9" s="51">
        <v>1.3648810775534016E-2</v>
      </c>
      <c r="F9" s="51">
        <v>1.0178127371567154</v>
      </c>
      <c r="G9" s="51">
        <v>9.1701938012391862E-3</v>
      </c>
      <c r="H9" s="51">
        <v>6.5493565455829817E-3</v>
      </c>
      <c r="I9" s="51">
        <v>2.4693633164172359E-2</v>
      </c>
      <c r="J9" s="51">
        <v>2.3455145559526994E-2</v>
      </c>
      <c r="K9" s="51">
        <v>0.18465134507631825</v>
      </c>
      <c r="L9" s="51">
        <v>0.15722634082797018</v>
      </c>
      <c r="M9" s="51">
        <v>2.0960036098584454E-2</v>
      </c>
      <c r="N9" s="51">
        <v>2.8528595514430596E-2</v>
      </c>
      <c r="O9" s="51">
        <v>1.1360250762448227E-2</v>
      </c>
      <c r="P9" s="51">
        <v>8.222209973497846E-3</v>
      </c>
      <c r="Q9" s="51">
        <v>9.9490131318456555E-3</v>
      </c>
      <c r="R9" s="51">
        <v>1.0648587959241397E-2</v>
      </c>
      <c r="S9" s="51">
        <v>8.2626208964002024E-3</v>
      </c>
      <c r="T9" s="51">
        <v>1.9484007765059732E-2</v>
      </c>
      <c r="U9" s="51">
        <v>3.7110904294892527E-2</v>
      </c>
      <c r="V9" s="51">
        <v>8.3610755539044304E-2</v>
      </c>
      <c r="W9" s="51">
        <v>1.2269102294094397E-2</v>
      </c>
      <c r="X9" s="51">
        <v>5.5887514013644932E-3</v>
      </c>
      <c r="Y9" s="51">
        <v>3.3742155504534951E-3</v>
      </c>
      <c r="Z9" s="51">
        <v>2.4307992859742868E-3</v>
      </c>
      <c r="AA9" s="51">
        <v>3.7474535299385145E-2</v>
      </c>
      <c r="AB9" s="51">
        <v>4.2633581196005787E-3</v>
      </c>
      <c r="AC9" s="51">
        <v>6.2991852548690969E-3</v>
      </c>
      <c r="AD9" s="51">
        <v>5.8213711997867415E-3</v>
      </c>
      <c r="AE9" s="51">
        <v>7.5354165874630223E-3</v>
      </c>
      <c r="AF9" s="51">
        <v>6.2999353285607762E-3</v>
      </c>
      <c r="AG9" s="51">
        <v>4.4889884452995309E-3</v>
      </c>
      <c r="AH9" s="51">
        <v>7.6259883201055933E-3</v>
      </c>
      <c r="AI9" s="51">
        <v>1.8671915630687163E-2</v>
      </c>
      <c r="AJ9" s="51">
        <v>7.7935958537733432E-3</v>
      </c>
      <c r="AK9" s="52">
        <v>1.7632066895387073</v>
      </c>
      <c r="AL9" s="109">
        <f t="shared" si="0"/>
        <v>0.86096689534286408</v>
      </c>
    </row>
    <row r="10" spans="1:38" s="67" customFormat="1" ht="12.95" customHeight="1">
      <c r="A10" s="85" t="s">
        <v>4</v>
      </c>
      <c r="B10" s="72" t="s">
        <v>14</v>
      </c>
      <c r="C10" s="51">
        <v>9.3554874942091221E-2</v>
      </c>
      <c r="D10" s="51">
        <v>1.8862828882052995E-2</v>
      </c>
      <c r="E10" s="51">
        <v>6.9313476461057816E-2</v>
      </c>
      <c r="F10" s="51">
        <v>8.9237767170155286E-4</v>
      </c>
      <c r="G10" s="51">
        <v>1.2256998118698061</v>
      </c>
      <c r="H10" s="51">
        <v>4.9712791773698821E-3</v>
      </c>
      <c r="I10" s="51">
        <v>7.6770734675721142E-3</v>
      </c>
      <c r="J10" s="51">
        <v>6.4368160922889809E-3</v>
      </c>
      <c r="K10" s="51">
        <v>1.5447011478331881E-3</v>
      </c>
      <c r="L10" s="51">
        <v>1.2436391540430465E-3</v>
      </c>
      <c r="M10" s="51">
        <v>8.3815253178032463E-4</v>
      </c>
      <c r="N10" s="51">
        <v>9.0432596408363767E-4</v>
      </c>
      <c r="O10" s="51">
        <v>7.3714996667528484E-4</v>
      </c>
      <c r="P10" s="51">
        <v>7.6834806742766108E-4</v>
      </c>
      <c r="Q10" s="51">
        <v>8.4701328884252095E-4</v>
      </c>
      <c r="R10" s="51">
        <v>9.0543807648521242E-4</v>
      </c>
      <c r="S10" s="51">
        <v>1.1214328734654216E-3</v>
      </c>
      <c r="T10" s="51">
        <v>3.2922628208026296E-3</v>
      </c>
      <c r="U10" s="51">
        <v>1.6960531778966634E-3</v>
      </c>
      <c r="V10" s="51">
        <v>8.0677733190901292E-4</v>
      </c>
      <c r="W10" s="51">
        <v>9.3535604240033989E-4</v>
      </c>
      <c r="X10" s="51">
        <v>1.6870034933090083E-3</v>
      </c>
      <c r="Y10" s="51">
        <v>1.1237822393793866E-3</v>
      </c>
      <c r="Z10" s="51">
        <v>3.0150669091153946E-4</v>
      </c>
      <c r="AA10" s="51">
        <v>1.3249903028799321E-3</v>
      </c>
      <c r="AB10" s="51">
        <v>1.433756908215339E-2</v>
      </c>
      <c r="AC10" s="51">
        <v>9.7119777037919417E-4</v>
      </c>
      <c r="AD10" s="51">
        <v>1.364290455120095E-3</v>
      </c>
      <c r="AE10" s="51">
        <v>2.7993658064814252E-2</v>
      </c>
      <c r="AF10" s="51">
        <v>4.1603179798894172E-3</v>
      </c>
      <c r="AG10" s="51">
        <v>2.3539714905331526E-3</v>
      </c>
      <c r="AH10" s="51">
        <v>0.15293390308964816</v>
      </c>
      <c r="AI10" s="51">
        <v>4.7997907831009096E-3</v>
      </c>
      <c r="AJ10" s="51">
        <v>2.7497849712020597E-3</v>
      </c>
      <c r="AK10" s="52">
        <v>1.659216583442608</v>
      </c>
      <c r="AL10" s="109">
        <f t="shared" si="0"/>
        <v>0.81018893532085601</v>
      </c>
    </row>
    <row r="11" spans="1:38" s="67" customFormat="1" ht="12.95" customHeight="1">
      <c r="A11" s="85" t="s">
        <v>5</v>
      </c>
      <c r="B11" s="72" t="s">
        <v>15</v>
      </c>
      <c r="C11" s="51">
        <v>9.3020558559174515E-3</v>
      </c>
      <c r="D11" s="51">
        <v>1.8680056072837049E-2</v>
      </c>
      <c r="E11" s="51">
        <v>0.11019214480668052</v>
      </c>
      <c r="F11" s="51">
        <v>1.1507567295456335E-2</v>
      </c>
      <c r="G11" s="51">
        <v>1.667939592897873E-2</v>
      </c>
      <c r="H11" s="51">
        <v>1.7948482414306697</v>
      </c>
      <c r="I11" s="51">
        <v>2.7337135259206537E-2</v>
      </c>
      <c r="J11" s="51">
        <v>4.1222171565497134E-3</v>
      </c>
      <c r="K11" s="51">
        <v>2.0638920851542956E-2</v>
      </c>
      <c r="L11" s="51">
        <v>7.7296305846679594E-3</v>
      </c>
      <c r="M11" s="51">
        <v>4.9270960918485025E-3</v>
      </c>
      <c r="N11" s="51">
        <v>9.6211549033892434E-3</v>
      </c>
      <c r="O11" s="51">
        <v>6.4957002789093592E-3</v>
      </c>
      <c r="P11" s="51">
        <v>5.5307192414688249E-3</v>
      </c>
      <c r="Q11" s="51">
        <v>9.0600621030914232E-3</v>
      </c>
      <c r="R11" s="51">
        <v>1.4439762569618661E-2</v>
      </c>
      <c r="S11" s="51">
        <v>1.2036178345916476E-2</v>
      </c>
      <c r="T11" s="51">
        <v>2.1030958793449846E-2</v>
      </c>
      <c r="U11" s="51">
        <v>1.5169359030843687E-2</v>
      </c>
      <c r="V11" s="51">
        <v>5.9501980293584777E-3</v>
      </c>
      <c r="W11" s="51">
        <v>6.2879907174436611E-3</v>
      </c>
      <c r="X11" s="51">
        <v>9.765589421604404E-3</v>
      </c>
      <c r="Y11" s="51">
        <v>5.6357153048774439E-3</v>
      </c>
      <c r="Z11" s="51">
        <v>1.3109135306026481E-3</v>
      </c>
      <c r="AA11" s="51">
        <v>9.0236898406694556E-3</v>
      </c>
      <c r="AB11" s="51">
        <v>4.6166901385332271E-3</v>
      </c>
      <c r="AC11" s="51">
        <v>7.7531383315369408E-3</v>
      </c>
      <c r="AD11" s="51">
        <v>2.5710934934035511E-3</v>
      </c>
      <c r="AE11" s="51">
        <v>1.8031889777344049E-2</v>
      </c>
      <c r="AF11" s="51">
        <v>3.581107556266093E-2</v>
      </c>
      <c r="AG11" s="51">
        <v>8.0992124864792316E-3</v>
      </c>
      <c r="AH11" s="51">
        <v>1.5794574925625176E-2</v>
      </c>
      <c r="AI11" s="51">
        <v>0.10149603969788529</v>
      </c>
      <c r="AJ11" s="51">
        <v>1.4231099832893879E-2</v>
      </c>
      <c r="AK11" s="52">
        <v>2.3661979345685524</v>
      </c>
      <c r="AL11" s="109">
        <f t="shared" si="0"/>
        <v>1.1554051499346136</v>
      </c>
    </row>
    <row r="12" spans="1:38" s="67" customFormat="1" ht="12.95" customHeight="1">
      <c r="A12" s="85" t="s">
        <v>6</v>
      </c>
      <c r="B12" s="72" t="s">
        <v>16</v>
      </c>
      <c r="C12" s="51">
        <v>3.6037906274879454E-2</v>
      </c>
      <c r="D12" s="51">
        <v>1.8897860383852511E-2</v>
      </c>
      <c r="E12" s="51">
        <v>2.2623369050600188E-2</v>
      </c>
      <c r="F12" s="51">
        <v>2.1869896561225025E-2</v>
      </c>
      <c r="G12" s="51">
        <v>4.5741260215512773E-2</v>
      </c>
      <c r="H12" s="51">
        <v>3.9259260852290458E-2</v>
      </c>
      <c r="I12" s="51">
        <v>1.5119655943300276</v>
      </c>
      <c r="J12" s="51">
        <v>3.9009745203483118E-2</v>
      </c>
      <c r="K12" s="51">
        <v>2.1594715663943932E-2</v>
      </c>
      <c r="L12" s="51">
        <v>2.7368010103878907E-2</v>
      </c>
      <c r="M12" s="51">
        <v>3.5398763966509074E-2</v>
      </c>
      <c r="N12" s="51">
        <v>4.389161358467239E-2</v>
      </c>
      <c r="O12" s="51">
        <v>3.3440114088368895E-2</v>
      </c>
      <c r="P12" s="51">
        <v>3.154432722743214E-2</v>
      </c>
      <c r="Q12" s="51">
        <v>3.7333297264429785E-2</v>
      </c>
      <c r="R12" s="51">
        <v>3.7421035170979944E-2</v>
      </c>
      <c r="S12" s="51">
        <v>5.4738099387058314E-2</v>
      </c>
      <c r="T12" s="51">
        <v>0.28045350528446605</v>
      </c>
      <c r="U12" s="51">
        <v>7.7362996635563966E-2</v>
      </c>
      <c r="V12" s="51">
        <v>2.2866714749837522E-2</v>
      </c>
      <c r="W12" s="51">
        <v>2.8048803158569429E-2</v>
      </c>
      <c r="X12" s="51">
        <v>3.1238364526437079E-2</v>
      </c>
      <c r="Y12" s="51">
        <v>2.9933736379530541E-2</v>
      </c>
      <c r="Z12" s="51">
        <v>7.2365666735342109E-3</v>
      </c>
      <c r="AA12" s="51">
        <v>2.1061526739736554E-2</v>
      </c>
      <c r="AB12" s="51">
        <v>2.0175922485163037E-2</v>
      </c>
      <c r="AC12" s="51">
        <v>1.992073854988503E-2</v>
      </c>
      <c r="AD12" s="51">
        <v>2.614452341673042E-2</v>
      </c>
      <c r="AE12" s="51">
        <v>2.441016691743288E-2</v>
      </c>
      <c r="AF12" s="51">
        <v>5.7601028662086246E-2</v>
      </c>
      <c r="AG12" s="51">
        <v>4.3112214323646064E-2</v>
      </c>
      <c r="AH12" s="51">
        <v>3.1465589930719177E-2</v>
      </c>
      <c r="AI12" s="51">
        <v>0.72976151161873415</v>
      </c>
      <c r="AJ12" s="51">
        <v>4.0138281810398628E-2</v>
      </c>
      <c r="AK12" s="52">
        <v>3.5661238480268636</v>
      </c>
      <c r="AL12" s="109">
        <f t="shared" si="0"/>
        <v>1.7413242565720395</v>
      </c>
    </row>
    <row r="13" spans="1:38" s="67" customFormat="1" ht="12.95" customHeight="1">
      <c r="A13" s="85" t="s">
        <v>7</v>
      </c>
      <c r="B13" s="72" t="s">
        <v>17</v>
      </c>
      <c r="C13" s="51">
        <v>9.0853199644237756E-2</v>
      </c>
      <c r="D13" s="51">
        <v>7.5580410446355545E-3</v>
      </c>
      <c r="E13" s="51">
        <v>3.3569094219645289E-2</v>
      </c>
      <c r="F13" s="51">
        <v>2.8325684690858947E-2</v>
      </c>
      <c r="G13" s="51">
        <v>4.0092427203756484E-2</v>
      </c>
      <c r="H13" s="51">
        <v>0.12269217300414781</v>
      </c>
      <c r="I13" s="51">
        <v>9.2533057357717705E-2</v>
      </c>
      <c r="J13" s="51">
        <v>1.3454327693525485</v>
      </c>
      <c r="K13" s="51">
        <v>0.11216573588719901</v>
      </c>
      <c r="L13" s="51">
        <v>2.9539394214723302E-2</v>
      </c>
      <c r="M13" s="51">
        <v>2.9811281676996929E-2</v>
      </c>
      <c r="N13" s="51">
        <v>2.4172953245148607E-2</v>
      </c>
      <c r="O13" s="51">
        <v>2.6987743478769248E-2</v>
      </c>
      <c r="P13" s="51">
        <v>3.0302226601542564E-2</v>
      </c>
      <c r="Q13" s="51">
        <v>3.4864982282333125E-2</v>
      </c>
      <c r="R13" s="51">
        <v>5.1252206725775344E-2</v>
      </c>
      <c r="S13" s="51">
        <v>4.2347769800350571E-2</v>
      </c>
      <c r="T13" s="51">
        <v>0.15221589759821522</v>
      </c>
      <c r="U13" s="51">
        <v>2.6523347255504738E-2</v>
      </c>
      <c r="V13" s="51">
        <v>2.2985235239110776E-2</v>
      </c>
      <c r="W13" s="51">
        <v>3.7647058047282168E-2</v>
      </c>
      <c r="X13" s="51">
        <v>9.6990352797322842E-3</v>
      </c>
      <c r="Y13" s="51">
        <v>1.0783185653174978E-2</v>
      </c>
      <c r="Z13" s="51">
        <v>2.6524893902510355E-3</v>
      </c>
      <c r="AA13" s="51">
        <v>2.8564437601832755E-2</v>
      </c>
      <c r="AB13" s="51">
        <v>1.3830910543487182E-2</v>
      </c>
      <c r="AC13" s="51">
        <v>1.1897819809181502E-2</v>
      </c>
      <c r="AD13" s="51">
        <v>1.2898984188300586E-2</v>
      </c>
      <c r="AE13" s="51">
        <v>0.1586001432250751</v>
      </c>
      <c r="AF13" s="51">
        <v>2.4797194189419624E-2</v>
      </c>
      <c r="AG13" s="51">
        <v>1.9661459493802748E-2</v>
      </c>
      <c r="AH13" s="51">
        <v>2.7031780470668856E-2</v>
      </c>
      <c r="AI13" s="51">
        <v>0.12673394082660147</v>
      </c>
      <c r="AJ13" s="51">
        <v>3.3293989922948471E-2</v>
      </c>
      <c r="AK13" s="52">
        <v>2.8551491681521703</v>
      </c>
      <c r="AL13" s="109">
        <f t="shared" si="0"/>
        <v>1.394158115228028</v>
      </c>
    </row>
    <row r="14" spans="1:38" s="67" customFormat="1" ht="12.95" customHeight="1">
      <c r="A14" s="85" t="s">
        <v>8</v>
      </c>
      <c r="B14" s="72" t="s">
        <v>18</v>
      </c>
      <c r="C14" s="51">
        <v>4.0402725118882973E-2</v>
      </c>
      <c r="D14" s="51">
        <v>1.5534282194517827E-2</v>
      </c>
      <c r="E14" s="51">
        <v>0.10735945254745623</v>
      </c>
      <c r="F14" s="51">
        <v>0.13518236296808153</v>
      </c>
      <c r="G14" s="51">
        <v>5.352876288263253E-2</v>
      </c>
      <c r="H14" s="51">
        <v>2.9669680861393457E-2</v>
      </c>
      <c r="I14" s="51">
        <v>9.7292926669024268E-2</v>
      </c>
      <c r="J14" s="51">
        <v>7.5758600926581612E-2</v>
      </c>
      <c r="K14" s="51">
        <v>1.6169108541717154</v>
      </c>
      <c r="L14" s="51">
        <v>9.1070187014720236E-2</v>
      </c>
      <c r="M14" s="51">
        <v>0.10017469515595803</v>
      </c>
      <c r="N14" s="51">
        <v>6.3112136384669143E-2</v>
      </c>
      <c r="O14" s="51">
        <v>4.8415778340928743E-2</v>
      </c>
      <c r="P14" s="51">
        <v>3.3157057785006917E-2</v>
      </c>
      <c r="Q14" s="51">
        <v>2.9047009305705456E-2</v>
      </c>
      <c r="R14" s="51">
        <v>4.5737565713065302E-2</v>
      </c>
      <c r="S14" s="51">
        <v>2.9886520069237699E-2</v>
      </c>
      <c r="T14" s="51">
        <v>7.3172654484845251E-2</v>
      </c>
      <c r="U14" s="51">
        <v>7.1368969832571752E-2</v>
      </c>
      <c r="V14" s="51">
        <v>0.13849485207698531</v>
      </c>
      <c r="W14" s="51">
        <v>5.5606703013952888E-2</v>
      </c>
      <c r="X14" s="51">
        <v>3.2006932854026712E-2</v>
      </c>
      <c r="Y14" s="51">
        <v>1.8260795529866147E-2</v>
      </c>
      <c r="Z14" s="51">
        <v>7.1510427320291324E-3</v>
      </c>
      <c r="AA14" s="51">
        <v>0.31651241612952868</v>
      </c>
      <c r="AB14" s="51">
        <v>2.1446115291000604E-2</v>
      </c>
      <c r="AC14" s="51">
        <v>3.237474779574824E-2</v>
      </c>
      <c r="AD14" s="51">
        <v>2.4393791367156858E-2</v>
      </c>
      <c r="AE14" s="51">
        <v>3.3290451821373704E-2</v>
      </c>
      <c r="AF14" s="51">
        <v>3.6101879374601874E-2</v>
      </c>
      <c r="AG14" s="51">
        <v>2.2191506200358525E-2</v>
      </c>
      <c r="AH14" s="51">
        <v>3.8309747839312118E-2</v>
      </c>
      <c r="AI14" s="51">
        <v>8.0354834056859725E-2</v>
      </c>
      <c r="AJ14" s="51">
        <v>4.19170162532966E-2</v>
      </c>
      <c r="AK14" s="52">
        <v>3.6138284062261863</v>
      </c>
      <c r="AL14" s="109">
        <f t="shared" si="0"/>
        <v>1.7646182048143293</v>
      </c>
    </row>
    <row r="15" spans="1:38" s="67" customFormat="1" ht="12.95" customHeight="1">
      <c r="A15" s="85">
        <v>10</v>
      </c>
      <c r="B15" s="72" t="s">
        <v>19</v>
      </c>
      <c r="C15" s="51">
        <v>5.255828581317951E-3</v>
      </c>
      <c r="D15" s="51">
        <v>2.3391735204326839E-3</v>
      </c>
      <c r="E15" s="51">
        <v>5.2404498659703062E-3</v>
      </c>
      <c r="F15" s="51">
        <v>5.8032437501653921E-3</v>
      </c>
      <c r="G15" s="51">
        <v>5.7918012191734277E-3</v>
      </c>
      <c r="H15" s="51">
        <v>8.8068580264765821E-3</v>
      </c>
      <c r="I15" s="51">
        <v>1.6929416913362971E-2</v>
      </c>
      <c r="J15" s="51">
        <v>2.0406931750156426E-2</v>
      </c>
      <c r="K15" s="51">
        <v>4.3588128585947017E-2</v>
      </c>
      <c r="L15" s="51">
        <v>1.2310261357553651</v>
      </c>
      <c r="M15" s="51">
        <v>3.3293109372707214E-2</v>
      </c>
      <c r="N15" s="51">
        <v>1.0086008921100285E-2</v>
      </c>
      <c r="O15" s="51">
        <v>1.5690661119406348E-2</v>
      </c>
      <c r="P15" s="51">
        <v>1.4660303485597301E-2</v>
      </c>
      <c r="Q15" s="51">
        <v>2.6651375335400556E-2</v>
      </c>
      <c r="R15" s="51">
        <v>1.4317851532021692E-2</v>
      </c>
      <c r="S15" s="51">
        <v>1.068391410910308E-2</v>
      </c>
      <c r="T15" s="51">
        <v>1.0923313611657414E-2</v>
      </c>
      <c r="U15" s="51">
        <v>9.4964495941296898E-2</v>
      </c>
      <c r="V15" s="51">
        <v>8.889673475870127E-3</v>
      </c>
      <c r="W15" s="51">
        <v>9.530073772421448E-3</v>
      </c>
      <c r="X15" s="51">
        <v>2.9475604525424043E-3</v>
      </c>
      <c r="Y15" s="51">
        <v>2.0297801446280328E-3</v>
      </c>
      <c r="Z15" s="51">
        <v>4.7628774399461641E-3</v>
      </c>
      <c r="AA15" s="51">
        <v>1.0103291446841352E-2</v>
      </c>
      <c r="AB15" s="51">
        <v>2.5372648737305172E-3</v>
      </c>
      <c r="AC15" s="51">
        <v>4.2075769500468591E-3</v>
      </c>
      <c r="AD15" s="51">
        <v>4.8651734897959889E-3</v>
      </c>
      <c r="AE15" s="51">
        <v>5.6377523254423599E-3</v>
      </c>
      <c r="AF15" s="51">
        <v>4.5752832418988086E-3</v>
      </c>
      <c r="AG15" s="51">
        <v>4.1387365886760095E-3</v>
      </c>
      <c r="AH15" s="51">
        <v>6.142851355939595E-3</v>
      </c>
      <c r="AI15" s="51">
        <v>1.5678092728544878E-2</v>
      </c>
      <c r="AJ15" s="51">
        <v>1.0566849391382345E-2</v>
      </c>
      <c r="AK15" s="52">
        <v>1.6709262589236751</v>
      </c>
      <c r="AL15" s="109">
        <f t="shared" si="0"/>
        <v>0.81590672382757057</v>
      </c>
    </row>
    <row r="16" spans="1:38" s="67" customFormat="1" ht="12.95" customHeight="1">
      <c r="A16" s="85">
        <v>11</v>
      </c>
      <c r="B16" s="72" t="s">
        <v>20</v>
      </c>
      <c r="C16" s="51">
        <v>3.4793596551229377E-3</v>
      </c>
      <c r="D16" s="51">
        <v>1.4346671191431534E-3</v>
      </c>
      <c r="E16" s="51">
        <v>1.9197898074066817E-2</v>
      </c>
      <c r="F16" s="51">
        <v>1.4794449677255699E-2</v>
      </c>
      <c r="G16" s="51">
        <v>1.0637232010976713E-2</v>
      </c>
      <c r="H16" s="51">
        <v>4.4958188125005655E-3</v>
      </c>
      <c r="I16" s="51">
        <v>1.5441597714630053E-2</v>
      </c>
      <c r="J16" s="51">
        <v>1.0211889987143296E-2</v>
      </c>
      <c r="K16" s="51">
        <v>1.137572844522829E-2</v>
      </c>
      <c r="L16" s="51">
        <v>3.0046033984981613E-2</v>
      </c>
      <c r="M16" s="51">
        <v>1.3678340382513259</v>
      </c>
      <c r="N16" s="51">
        <v>6.3690196771894981E-3</v>
      </c>
      <c r="O16" s="51">
        <v>0.34302976811590991</v>
      </c>
      <c r="P16" s="51">
        <v>0.14065779717526544</v>
      </c>
      <c r="Q16" s="51">
        <v>3.9631781258399709E-2</v>
      </c>
      <c r="R16" s="51">
        <v>0.2263033412692049</v>
      </c>
      <c r="S16" s="51">
        <v>3.8435138552544365E-2</v>
      </c>
      <c r="T16" s="51">
        <v>2.2756964299777849E-2</v>
      </c>
      <c r="U16" s="51">
        <v>6.8406795784721502E-2</v>
      </c>
      <c r="V16" s="51">
        <v>7.4248603587232839E-3</v>
      </c>
      <c r="W16" s="51">
        <v>7.1233553633360432E-3</v>
      </c>
      <c r="X16" s="51">
        <v>4.1258434014941588E-3</v>
      </c>
      <c r="Y16" s="51">
        <v>3.3578017758912702E-3</v>
      </c>
      <c r="Z16" s="51">
        <v>3.7657263320487761E-3</v>
      </c>
      <c r="AA16" s="51">
        <v>7.0542833318803224E-3</v>
      </c>
      <c r="AB16" s="51">
        <v>3.3473051444328997E-3</v>
      </c>
      <c r="AC16" s="51">
        <v>7.4082261771491196E-3</v>
      </c>
      <c r="AD16" s="51">
        <v>3.0667784548282576E-3</v>
      </c>
      <c r="AE16" s="51">
        <v>3.7948191414760774E-3</v>
      </c>
      <c r="AF16" s="51">
        <v>5.074128552733613E-3</v>
      </c>
      <c r="AG16" s="51">
        <v>1.2227805393700547E-2</v>
      </c>
      <c r="AH16" s="51">
        <v>4.9357225957773138E-3</v>
      </c>
      <c r="AI16" s="51">
        <v>2.7214517985928055E-2</v>
      </c>
      <c r="AJ16" s="51">
        <v>1.73412614229848E-2</v>
      </c>
      <c r="AK16" s="52">
        <v>2.4902901238489292</v>
      </c>
      <c r="AL16" s="109">
        <f t="shared" si="0"/>
        <v>1.2159988781542908</v>
      </c>
    </row>
    <row r="17" spans="1:38" s="67" customFormat="1" ht="12.95" customHeight="1">
      <c r="A17" s="85">
        <v>12</v>
      </c>
      <c r="B17" s="72" t="s">
        <v>21</v>
      </c>
      <c r="C17" s="51">
        <v>3.1407220903119839E-3</v>
      </c>
      <c r="D17" s="51">
        <v>7.6638575931887206E-4</v>
      </c>
      <c r="E17" s="51">
        <v>6.8076736415381848E-3</v>
      </c>
      <c r="F17" s="51">
        <v>5.5613118551613803E-3</v>
      </c>
      <c r="G17" s="51">
        <v>6.5651722146162824E-3</v>
      </c>
      <c r="H17" s="51">
        <v>4.3048234320964768E-3</v>
      </c>
      <c r="I17" s="51">
        <v>7.6184047386185271E-3</v>
      </c>
      <c r="J17" s="51">
        <v>2.631448544507544E-2</v>
      </c>
      <c r="K17" s="51">
        <v>5.949273693424335E-3</v>
      </c>
      <c r="L17" s="51">
        <v>5.8120919591874605E-3</v>
      </c>
      <c r="M17" s="51">
        <v>9.0463303897440513E-3</v>
      </c>
      <c r="N17" s="51">
        <v>1.7357985317604863</v>
      </c>
      <c r="O17" s="51">
        <v>0.10175678743468745</v>
      </c>
      <c r="P17" s="51">
        <v>5.4505598997285465E-2</v>
      </c>
      <c r="Q17" s="51">
        <v>9.2488105577725813E-2</v>
      </c>
      <c r="R17" s="51">
        <v>6.4455049287480165E-2</v>
      </c>
      <c r="S17" s="51">
        <v>7.4335181907271813E-2</v>
      </c>
      <c r="T17" s="51">
        <v>2.6397495422477137E-2</v>
      </c>
      <c r="U17" s="51">
        <v>2.6298296589420928E-2</v>
      </c>
      <c r="V17" s="51">
        <v>4.9031093964002452E-3</v>
      </c>
      <c r="W17" s="51">
        <v>4.177933143683624E-3</v>
      </c>
      <c r="X17" s="51">
        <v>2.2441390727417796E-3</v>
      </c>
      <c r="Y17" s="51">
        <v>2.2388617026642332E-3</v>
      </c>
      <c r="Z17" s="51">
        <v>1.5463163094387702E-3</v>
      </c>
      <c r="AA17" s="51">
        <v>3.4313211286368275E-3</v>
      </c>
      <c r="AB17" s="51">
        <v>2.3650387527457575E-3</v>
      </c>
      <c r="AC17" s="51">
        <v>3.8230543912674054E-3</v>
      </c>
      <c r="AD17" s="51">
        <v>2.0403439851258967E-3</v>
      </c>
      <c r="AE17" s="51">
        <v>7.4084950253592192E-3</v>
      </c>
      <c r="AF17" s="51">
        <v>3.928262168329779E-3</v>
      </c>
      <c r="AG17" s="51">
        <v>6.478977938340051E-3</v>
      </c>
      <c r="AH17" s="51">
        <v>3.8679397479429588E-3</v>
      </c>
      <c r="AI17" s="51">
        <v>1.6540850330594641E-2</v>
      </c>
      <c r="AJ17" s="51">
        <v>8.2894017775750964E-3</v>
      </c>
      <c r="AK17" s="52">
        <v>2.3315282255930119</v>
      </c>
      <c r="AL17" s="109">
        <f t="shared" si="0"/>
        <v>1.1384760673283532</v>
      </c>
    </row>
    <row r="18" spans="1:38" s="67" customFormat="1" ht="12.95" customHeight="1">
      <c r="A18" s="85">
        <v>13</v>
      </c>
      <c r="B18" s="72" t="s">
        <v>22</v>
      </c>
      <c r="C18" s="51">
        <v>5.6304213662649793E-3</v>
      </c>
      <c r="D18" s="51">
        <v>2.8662372113648312E-3</v>
      </c>
      <c r="E18" s="51">
        <v>7.3226903491374539E-3</v>
      </c>
      <c r="F18" s="51">
        <v>3.130893432979337E-2</v>
      </c>
      <c r="G18" s="51">
        <v>2.1694136946849064E-2</v>
      </c>
      <c r="H18" s="51">
        <v>8.0363221857506703E-3</v>
      </c>
      <c r="I18" s="51">
        <v>1.5970632249921356E-2</v>
      </c>
      <c r="J18" s="51">
        <v>2.2400377535064374E-2</v>
      </c>
      <c r="K18" s="51">
        <v>2.2857936793374441E-2</v>
      </c>
      <c r="L18" s="51">
        <v>1.7561826208537711E-2</v>
      </c>
      <c r="M18" s="51">
        <v>1.7301306622311701E-2</v>
      </c>
      <c r="N18" s="51">
        <v>7.1211240509366138E-3</v>
      </c>
      <c r="O18" s="51">
        <v>1.0628936608912127</v>
      </c>
      <c r="P18" s="51">
        <v>5.491754989030323E-2</v>
      </c>
      <c r="Q18" s="51">
        <v>2.7651505143319793E-2</v>
      </c>
      <c r="R18" s="51">
        <v>2.9355158182059905E-2</v>
      </c>
      <c r="S18" s="51">
        <v>2.2873389952876771E-2</v>
      </c>
      <c r="T18" s="51">
        <v>1.1136565247842848E-2</v>
      </c>
      <c r="U18" s="51">
        <v>8.7985959178260159E-2</v>
      </c>
      <c r="V18" s="51">
        <v>1.0306350617397693E-2</v>
      </c>
      <c r="W18" s="51">
        <v>5.9630252270276539E-3</v>
      </c>
      <c r="X18" s="51">
        <v>6.2673629096186029E-3</v>
      </c>
      <c r="Y18" s="51">
        <v>2.0762819789623935E-3</v>
      </c>
      <c r="Z18" s="51">
        <v>4.6452580913853942E-3</v>
      </c>
      <c r="AA18" s="51">
        <v>7.2216221838149507E-3</v>
      </c>
      <c r="AB18" s="51">
        <v>2.9100153989623256E-3</v>
      </c>
      <c r="AC18" s="51">
        <v>6.3660650195360401E-3</v>
      </c>
      <c r="AD18" s="51">
        <v>2.9617211708695586E-3</v>
      </c>
      <c r="AE18" s="51">
        <v>5.4068184369785973E-3</v>
      </c>
      <c r="AF18" s="51">
        <v>5.5126356221710101E-3</v>
      </c>
      <c r="AG18" s="51">
        <v>4.8312652249039153E-3</v>
      </c>
      <c r="AH18" s="51">
        <v>8.0232769671955521E-3</v>
      </c>
      <c r="AI18" s="51">
        <v>1.7603985446331651E-2</v>
      </c>
      <c r="AJ18" s="51">
        <v>8.9933922253506524E-3</v>
      </c>
      <c r="AK18" s="52">
        <v>1.5720005145753284</v>
      </c>
      <c r="AL18" s="109">
        <f t="shared" si="0"/>
        <v>0.76760167173900307</v>
      </c>
    </row>
    <row r="19" spans="1:38" s="67" customFormat="1" ht="12.95" customHeight="1">
      <c r="A19" s="85">
        <v>14</v>
      </c>
      <c r="B19" s="72" t="s">
        <v>23</v>
      </c>
      <c r="C19" s="51">
        <v>1.8249091748099883E-3</v>
      </c>
      <c r="D19" s="51">
        <v>5.2035545873601902E-4</v>
      </c>
      <c r="E19" s="51">
        <v>6.0959278536977576E-3</v>
      </c>
      <c r="F19" s="51">
        <v>1.6728208869044209E-2</v>
      </c>
      <c r="G19" s="51">
        <v>3.4310794343615394E-3</v>
      </c>
      <c r="H19" s="51">
        <v>2.0685738466821265E-3</v>
      </c>
      <c r="I19" s="51">
        <v>1.0921092460172718E-2</v>
      </c>
      <c r="J19" s="51">
        <v>3.8270725171171884E-3</v>
      </c>
      <c r="K19" s="51">
        <v>7.9313363057816264E-3</v>
      </c>
      <c r="L19" s="51">
        <v>7.1375623182822652E-3</v>
      </c>
      <c r="M19" s="51">
        <v>1.639934515432338E-2</v>
      </c>
      <c r="N19" s="51">
        <v>7.4693782370985054E-3</v>
      </c>
      <c r="O19" s="51">
        <v>1.0594620799043266E-2</v>
      </c>
      <c r="P19" s="51">
        <v>1.3688824559642583</v>
      </c>
      <c r="Q19" s="51">
        <v>2.0273059020586501E-2</v>
      </c>
      <c r="R19" s="51">
        <v>6.0123113544132543E-2</v>
      </c>
      <c r="S19" s="51">
        <v>1.935523180136061E-2</v>
      </c>
      <c r="T19" s="51">
        <v>7.9522955619043215E-3</v>
      </c>
      <c r="U19" s="51">
        <v>1.9809558618658046E-2</v>
      </c>
      <c r="V19" s="51">
        <v>5.6794485712510839E-3</v>
      </c>
      <c r="W19" s="51">
        <v>1.9090692217885775E-2</v>
      </c>
      <c r="X19" s="51">
        <v>3.6714095940346349E-3</v>
      </c>
      <c r="Y19" s="51">
        <v>5.1959869065306592E-3</v>
      </c>
      <c r="Z19" s="51">
        <v>1.7431240758106592E-3</v>
      </c>
      <c r="AA19" s="51">
        <v>8.1052785431795591E-3</v>
      </c>
      <c r="AB19" s="51">
        <v>4.4421246506106127E-3</v>
      </c>
      <c r="AC19" s="51">
        <v>5.0034374763395983E-3</v>
      </c>
      <c r="AD19" s="51">
        <v>2.6642726365424625E-3</v>
      </c>
      <c r="AE19" s="51">
        <v>3.1619563504265819E-3</v>
      </c>
      <c r="AF19" s="51">
        <v>4.729446890979338E-3</v>
      </c>
      <c r="AG19" s="51">
        <v>2.8047470689398623E-2</v>
      </c>
      <c r="AH19" s="51">
        <v>3.6875406861541426E-3</v>
      </c>
      <c r="AI19" s="51">
        <v>0.15577808520097558</v>
      </c>
      <c r="AJ19" s="51">
        <v>4.7121326838978211E-3</v>
      </c>
      <c r="AK19" s="52">
        <v>1.8504276874375984</v>
      </c>
      <c r="AL19" s="109">
        <f t="shared" si="0"/>
        <v>0.9035565657514768</v>
      </c>
    </row>
    <row r="20" spans="1:38" s="67" customFormat="1" ht="12.95" customHeight="1">
      <c r="A20" s="85">
        <v>15</v>
      </c>
      <c r="B20" s="72" t="s">
        <v>24</v>
      </c>
      <c r="C20" s="51">
        <v>2.0507344114369286E-3</v>
      </c>
      <c r="D20" s="51">
        <v>5.5699152964056465E-4</v>
      </c>
      <c r="E20" s="51">
        <v>9.6715868808970075E-3</v>
      </c>
      <c r="F20" s="51">
        <v>8.00087355139412E-3</v>
      </c>
      <c r="G20" s="51">
        <v>4.3908800722636263E-3</v>
      </c>
      <c r="H20" s="51">
        <v>2.2535664103727846E-3</v>
      </c>
      <c r="I20" s="51">
        <v>5.3970412243124584E-3</v>
      </c>
      <c r="J20" s="51">
        <v>4.6736419797489001E-3</v>
      </c>
      <c r="K20" s="51">
        <v>6.2204431122871266E-3</v>
      </c>
      <c r="L20" s="51">
        <v>5.1742396656843824E-3</v>
      </c>
      <c r="M20" s="51">
        <v>6.3759948775069606E-3</v>
      </c>
      <c r="N20" s="51">
        <v>4.6185509982685875E-3</v>
      </c>
      <c r="O20" s="51">
        <v>4.2314113441223343E-2</v>
      </c>
      <c r="P20" s="51">
        <v>0.22028905870973195</v>
      </c>
      <c r="Q20" s="51">
        <v>1.5751497945989086</v>
      </c>
      <c r="R20" s="51">
        <v>8.0082711444496357E-2</v>
      </c>
      <c r="S20" s="51">
        <v>0.24350961455068046</v>
      </c>
      <c r="T20" s="51">
        <v>6.3312362336732722E-3</v>
      </c>
      <c r="U20" s="51">
        <v>3.5357406809152364E-2</v>
      </c>
      <c r="V20" s="51">
        <v>5.8658408635118096E-3</v>
      </c>
      <c r="W20" s="51">
        <v>7.2106753604248451E-3</v>
      </c>
      <c r="X20" s="51">
        <v>4.9171432686666884E-3</v>
      </c>
      <c r="Y20" s="51">
        <v>5.6783957172563031E-3</v>
      </c>
      <c r="Z20" s="51">
        <v>2.579051436312122E-3</v>
      </c>
      <c r="AA20" s="51">
        <v>9.1788209432227107E-3</v>
      </c>
      <c r="AB20" s="51">
        <v>9.684969813277395E-3</v>
      </c>
      <c r="AC20" s="51">
        <v>1.4045287457261713E-2</v>
      </c>
      <c r="AD20" s="51">
        <v>5.0814831620983412E-3</v>
      </c>
      <c r="AE20" s="51">
        <v>5.0362594250482921E-3</v>
      </c>
      <c r="AF20" s="51">
        <v>4.7484700697461519E-3</v>
      </c>
      <c r="AG20" s="51">
        <v>3.2182805512917356E-2</v>
      </c>
      <c r="AH20" s="51">
        <v>4.6932820320511274E-3</v>
      </c>
      <c r="AI20" s="51">
        <v>5.0889625652053731E-2</v>
      </c>
      <c r="AJ20" s="51">
        <v>6.8382872028632091E-3</v>
      </c>
      <c r="AK20" s="52">
        <v>2.4318837506493653</v>
      </c>
      <c r="AL20" s="109">
        <f t="shared" si="0"/>
        <v>1.1874792757161778</v>
      </c>
    </row>
    <row r="21" spans="1:38" s="67" customFormat="1" ht="12.95" customHeight="1">
      <c r="A21" s="85">
        <v>16</v>
      </c>
      <c r="B21" s="72" t="s">
        <v>25</v>
      </c>
      <c r="C21" s="51">
        <v>2.9760002992560569E-3</v>
      </c>
      <c r="D21" s="51">
        <v>7.2499495107492689E-4</v>
      </c>
      <c r="E21" s="51">
        <v>0.10499079843513874</v>
      </c>
      <c r="F21" s="51">
        <v>8.7500160306092419E-3</v>
      </c>
      <c r="G21" s="51">
        <v>1.3208321858372842E-2</v>
      </c>
      <c r="H21" s="51">
        <v>2.3728765279661143E-3</v>
      </c>
      <c r="I21" s="51">
        <v>4.0647108182037496E-3</v>
      </c>
      <c r="J21" s="51">
        <v>4.3632445963380628E-3</v>
      </c>
      <c r="K21" s="51">
        <v>6.3654112568887703E-3</v>
      </c>
      <c r="L21" s="51">
        <v>6.0583944423351762E-3</v>
      </c>
      <c r="M21" s="51">
        <v>4.4232651364166271E-3</v>
      </c>
      <c r="N21" s="51">
        <v>4.3930869261176002E-3</v>
      </c>
      <c r="O21" s="51">
        <v>3.5996794520408012E-3</v>
      </c>
      <c r="P21" s="51">
        <v>3.5356634983818602E-3</v>
      </c>
      <c r="Q21" s="51">
        <v>3.5085633110906252E-3</v>
      </c>
      <c r="R21" s="51">
        <v>1.4812112015930687</v>
      </c>
      <c r="S21" s="51">
        <v>3.9063576880175475E-3</v>
      </c>
      <c r="T21" s="51">
        <v>3.9556742828210211E-3</v>
      </c>
      <c r="U21" s="51">
        <v>5.948402005051587E-3</v>
      </c>
      <c r="V21" s="51">
        <v>5.5749639391813495E-3</v>
      </c>
      <c r="W21" s="51">
        <v>5.1328680690372157E-3</v>
      </c>
      <c r="X21" s="51">
        <v>4.5515937347118725E-3</v>
      </c>
      <c r="Y21" s="51">
        <v>6.6347084852501573E-3</v>
      </c>
      <c r="Z21" s="51">
        <v>1.4352424287908709E-3</v>
      </c>
      <c r="AA21" s="51">
        <v>1.8799329058308244E-2</v>
      </c>
      <c r="AB21" s="51">
        <v>5.9929925266605693E-3</v>
      </c>
      <c r="AC21" s="51">
        <v>2.223522870524778E-2</v>
      </c>
      <c r="AD21" s="51">
        <v>2.6728501861401385E-3</v>
      </c>
      <c r="AE21" s="51">
        <v>3.770986056069688E-3</v>
      </c>
      <c r="AF21" s="51">
        <v>5.438251184954457E-3</v>
      </c>
      <c r="AG21" s="51">
        <v>4.4021240986343926E-2</v>
      </c>
      <c r="AH21" s="51">
        <v>4.7321383983023125E-3</v>
      </c>
      <c r="AI21" s="51">
        <v>4.6361338137223592E-3</v>
      </c>
      <c r="AJ21" s="51">
        <v>9.1219816781278728E-3</v>
      </c>
      <c r="AK21" s="52">
        <v>1.8132407890933904</v>
      </c>
      <c r="AL21" s="109">
        <f t="shared" si="0"/>
        <v>0.88539834947155804</v>
      </c>
    </row>
    <row r="22" spans="1:38" s="67" customFormat="1" ht="12.95" customHeight="1">
      <c r="A22" s="85">
        <v>17</v>
      </c>
      <c r="B22" s="72" t="s">
        <v>26</v>
      </c>
      <c r="C22" s="51">
        <v>2.4176164269829411E-4</v>
      </c>
      <c r="D22" s="51">
        <v>3.801310315527774E-5</v>
      </c>
      <c r="E22" s="51">
        <v>2.762090937187357E-4</v>
      </c>
      <c r="F22" s="51">
        <v>2.5120019062908503E-4</v>
      </c>
      <c r="G22" s="51">
        <v>3.7410667183500145E-4</v>
      </c>
      <c r="H22" s="51">
        <v>1.3252016836489205E-4</v>
      </c>
      <c r="I22" s="51">
        <v>3.4178842907753792E-4</v>
      </c>
      <c r="J22" s="51">
        <v>1.9297952343322138E-4</v>
      </c>
      <c r="K22" s="51">
        <v>4.3358400255806632E-4</v>
      </c>
      <c r="L22" s="51">
        <v>2.3317793114838119E-4</v>
      </c>
      <c r="M22" s="51">
        <v>2.4189112988211723E-4</v>
      </c>
      <c r="N22" s="51">
        <v>2.7320960968263403E-4</v>
      </c>
      <c r="O22" s="51">
        <v>2.254953680575658E-4</v>
      </c>
      <c r="P22" s="51">
        <v>3.8958889515371023E-3</v>
      </c>
      <c r="Q22" s="51">
        <v>1.2405287122530069E-3</v>
      </c>
      <c r="R22" s="51">
        <v>1.6897580852566351E-3</v>
      </c>
      <c r="S22" s="51">
        <v>1.1630103217299834</v>
      </c>
      <c r="T22" s="51">
        <v>2.2802934526496168E-4</v>
      </c>
      <c r="U22" s="51">
        <v>4.193868527811146E-4</v>
      </c>
      <c r="V22" s="51">
        <v>1.9345990894196772E-4</v>
      </c>
      <c r="W22" s="51">
        <v>2.0337158478728082E-4</v>
      </c>
      <c r="X22" s="51">
        <v>1.8223709136956894E-3</v>
      </c>
      <c r="Y22" s="51">
        <v>2.3656001836388661E-4</v>
      </c>
      <c r="Z22" s="51">
        <v>5.0546657421593408E-5</v>
      </c>
      <c r="AA22" s="51">
        <v>3.7279210563940802E-4</v>
      </c>
      <c r="AB22" s="51">
        <v>2.7586396038711304E-4</v>
      </c>
      <c r="AC22" s="51">
        <v>6.8783094123916436E-4</v>
      </c>
      <c r="AD22" s="51">
        <v>9.7654050752793729E-5</v>
      </c>
      <c r="AE22" s="51">
        <v>8.606095137762464E-3</v>
      </c>
      <c r="AF22" s="51">
        <v>2.0573126242648577E-4</v>
      </c>
      <c r="AG22" s="51">
        <v>8.4702772413607107E-4</v>
      </c>
      <c r="AH22" s="51">
        <v>6.2290236450888189E-4</v>
      </c>
      <c r="AI22" s="51">
        <v>9.6867103744486876E-4</v>
      </c>
      <c r="AJ22" s="51">
        <v>2.9506562208787368E-4</v>
      </c>
      <c r="AK22" s="52">
        <v>1.1892404867430078</v>
      </c>
      <c r="AL22" s="109">
        <f t="shared" si="0"/>
        <v>0.58070145477671542</v>
      </c>
    </row>
    <row r="23" spans="1:38" s="67" customFormat="1" ht="12.95" customHeight="1">
      <c r="A23" s="85">
        <v>18</v>
      </c>
      <c r="B23" s="72" t="s">
        <v>27</v>
      </c>
      <c r="C23" s="51">
        <v>2.5441196550113825E-2</v>
      </c>
      <c r="D23" s="51">
        <v>1.0905927499637756E-2</v>
      </c>
      <c r="E23" s="51">
        <v>4.6830454431451028E-2</v>
      </c>
      <c r="F23" s="51">
        <v>3.7866359821245733E-2</v>
      </c>
      <c r="G23" s="51">
        <v>5.0742105731151767E-2</v>
      </c>
      <c r="H23" s="51">
        <v>5.1157502746327591E-2</v>
      </c>
      <c r="I23" s="51">
        <v>5.4795819651338389E-2</v>
      </c>
      <c r="J23" s="51">
        <v>5.3972400520074876E-2</v>
      </c>
      <c r="K23" s="51">
        <v>3.4398523094057276E-2</v>
      </c>
      <c r="L23" s="51">
        <v>3.2714945629978731E-2</v>
      </c>
      <c r="M23" s="51">
        <v>8.5207941789767427E-2</v>
      </c>
      <c r="N23" s="51">
        <v>0.13602750317330134</v>
      </c>
      <c r="O23" s="51">
        <v>6.01816496176866E-2</v>
      </c>
      <c r="P23" s="51">
        <v>6.9144652835643555E-2</v>
      </c>
      <c r="Q23" s="51">
        <v>6.6997063741499593E-2</v>
      </c>
      <c r="R23" s="51">
        <v>0.10259556657925388</v>
      </c>
      <c r="S23" s="51">
        <v>0.12927928644608958</v>
      </c>
      <c r="T23" s="51">
        <v>1.1725635368087783</v>
      </c>
      <c r="U23" s="51">
        <v>5.1507580124308866E-2</v>
      </c>
      <c r="V23" s="51">
        <v>4.810572200246558E-2</v>
      </c>
      <c r="W23" s="51">
        <v>6.4772842840578548E-2</v>
      </c>
      <c r="X23" s="51">
        <v>3.2500863867221813E-2</v>
      </c>
      <c r="Y23" s="51">
        <v>5.0818396694495421E-2</v>
      </c>
      <c r="Z23" s="51">
        <v>7.1714037611909347E-3</v>
      </c>
      <c r="AA23" s="51">
        <v>3.0617477714455471E-2</v>
      </c>
      <c r="AB23" s="51">
        <v>3.4829681488728531E-2</v>
      </c>
      <c r="AC23" s="51">
        <v>4.333668456386381E-2</v>
      </c>
      <c r="AD23" s="51">
        <v>4.0147736264983865E-2</v>
      </c>
      <c r="AE23" s="51">
        <v>2.9792332595020246E-2</v>
      </c>
      <c r="AF23" s="51">
        <v>0.10376617447530405</v>
      </c>
      <c r="AG23" s="51">
        <v>6.2033392164317316E-2</v>
      </c>
      <c r="AH23" s="51">
        <v>3.7314558876022294E-2</v>
      </c>
      <c r="AI23" s="51">
        <v>0.18543018977577158</v>
      </c>
      <c r="AJ23" s="51">
        <v>5.3193232341753265E-2</v>
      </c>
      <c r="AK23" s="52">
        <v>3.0965147690063177</v>
      </c>
      <c r="AL23" s="109">
        <f t="shared" si="0"/>
        <v>1.512015989317836</v>
      </c>
    </row>
    <row r="24" spans="1:38" s="67" customFormat="1" ht="12.95" customHeight="1">
      <c r="A24" s="85">
        <v>19</v>
      </c>
      <c r="B24" s="72" t="s">
        <v>28</v>
      </c>
      <c r="C24" s="51">
        <v>6.9254786265257441E-3</v>
      </c>
      <c r="D24" s="51">
        <v>9.6335863864622953E-4</v>
      </c>
      <c r="E24" s="51">
        <v>4.2665050444167284E-3</v>
      </c>
      <c r="F24" s="51">
        <v>9.3312743337319107E-3</v>
      </c>
      <c r="G24" s="51">
        <v>7.2146027413311732E-3</v>
      </c>
      <c r="H24" s="51">
        <v>5.2273389473660101E-3</v>
      </c>
      <c r="I24" s="51">
        <v>1.7809026527963179E-2</v>
      </c>
      <c r="J24" s="51">
        <v>1.7406996433671267E-2</v>
      </c>
      <c r="K24" s="51">
        <v>2.0060619972595874E-2</v>
      </c>
      <c r="L24" s="51">
        <v>1.4219148955117951E-2</v>
      </c>
      <c r="M24" s="51">
        <v>1.6102146684541043E-2</v>
      </c>
      <c r="N24" s="51">
        <v>1.145427812673906E-2</v>
      </c>
      <c r="O24" s="51">
        <v>9.8131618505533126E-3</v>
      </c>
      <c r="P24" s="51">
        <v>6.170782868073401E-3</v>
      </c>
      <c r="Q24" s="51">
        <v>8.8323444372830472E-3</v>
      </c>
      <c r="R24" s="51">
        <v>9.5939157406706756E-3</v>
      </c>
      <c r="S24" s="51">
        <v>8.3622043486182296E-3</v>
      </c>
      <c r="T24" s="51">
        <v>9.1455456268275323E-3</v>
      </c>
      <c r="U24" s="51">
        <v>1.0080111742400946</v>
      </c>
      <c r="V24" s="51">
        <v>4.8317350056906731E-2</v>
      </c>
      <c r="W24" s="51">
        <v>2.4963009682959385E-2</v>
      </c>
      <c r="X24" s="51">
        <v>8.5687320232763226E-3</v>
      </c>
      <c r="Y24" s="51">
        <v>6.2854955170743975E-3</v>
      </c>
      <c r="Z24" s="51">
        <v>4.7249026595833618E-2</v>
      </c>
      <c r="AA24" s="51">
        <v>1.015827339212794E-2</v>
      </c>
      <c r="AB24" s="51">
        <v>8.4982346265253094E-3</v>
      </c>
      <c r="AC24" s="51">
        <v>2.2266354951017052E-2</v>
      </c>
      <c r="AD24" s="51">
        <v>1.8296550364626921E-2</v>
      </c>
      <c r="AE24" s="51">
        <v>9.2520283586459539E-3</v>
      </c>
      <c r="AF24" s="51">
        <v>5.2471883523690773E-3</v>
      </c>
      <c r="AG24" s="51">
        <v>5.6378945227591303E-3</v>
      </c>
      <c r="AH24" s="51">
        <v>1.1255106438661067E-2</v>
      </c>
      <c r="AI24" s="51">
        <v>1.2833576201180407E-2</v>
      </c>
      <c r="AJ24" s="51">
        <v>9.0553368580004023E-3</v>
      </c>
      <c r="AK24" s="52">
        <v>1.4226543245481968</v>
      </c>
      <c r="AL24" s="109">
        <f t="shared" si="0"/>
        <v>0.69467651422806787</v>
      </c>
    </row>
    <row r="25" spans="1:38" s="67" customFormat="1" ht="12.95" customHeight="1">
      <c r="A25" s="85">
        <v>20</v>
      </c>
      <c r="B25" s="72" t="s">
        <v>29</v>
      </c>
      <c r="C25" s="51">
        <v>1.9937913105622204E-2</v>
      </c>
      <c r="D25" s="51">
        <v>6.3119175399468539E-3</v>
      </c>
      <c r="E25" s="51">
        <v>1.4137157010025894E-2</v>
      </c>
      <c r="F25" s="51">
        <v>3.1009763239205398E-2</v>
      </c>
      <c r="G25" s="51">
        <v>3.1895260441447609E-2</v>
      </c>
      <c r="H25" s="51">
        <v>2.2682324316233991E-2</v>
      </c>
      <c r="I25" s="51">
        <v>0.10590523885255405</v>
      </c>
      <c r="J25" s="51">
        <v>0.12127471929070387</v>
      </c>
      <c r="K25" s="51">
        <v>5.5676838963039599E-2</v>
      </c>
      <c r="L25" s="51">
        <v>2.9160633573852953E-2</v>
      </c>
      <c r="M25" s="51">
        <v>8.2967593240854315E-2</v>
      </c>
      <c r="N25" s="51">
        <v>7.7639455352894057E-2</v>
      </c>
      <c r="O25" s="51">
        <v>4.2849868768306772E-2</v>
      </c>
      <c r="P25" s="51">
        <v>2.8972434694592E-2</v>
      </c>
      <c r="Q25" s="51">
        <v>3.4834011691857188E-2</v>
      </c>
      <c r="R25" s="51">
        <v>4.0522611186729438E-2</v>
      </c>
      <c r="S25" s="51">
        <v>3.3433907490532641E-2</v>
      </c>
      <c r="T25" s="51">
        <v>5.2055686309642288E-2</v>
      </c>
      <c r="U25" s="51">
        <v>2.4524824223045479E-2</v>
      </c>
      <c r="V25" s="51">
        <v>1.0432553082206899</v>
      </c>
      <c r="W25" s="51">
        <v>6.6042462272619007E-2</v>
      </c>
      <c r="X25" s="51">
        <v>2.1237274792857846E-2</v>
      </c>
      <c r="Y25" s="51">
        <v>1.0806832772819453E-2</v>
      </c>
      <c r="Z25" s="51">
        <v>4.3423897005561759E-3</v>
      </c>
      <c r="AA25" s="51">
        <v>2.4212203574769223E-2</v>
      </c>
      <c r="AB25" s="51">
        <v>1.929449059720947E-2</v>
      </c>
      <c r="AC25" s="51">
        <v>2.5505692311761054E-2</v>
      </c>
      <c r="AD25" s="51">
        <v>3.0092005892851933E-2</v>
      </c>
      <c r="AE25" s="51">
        <v>3.6895520519245106E-2</v>
      </c>
      <c r="AF25" s="51">
        <v>1.600830887170715E-2</v>
      </c>
      <c r="AG25" s="51">
        <v>1.5472311024692844E-2</v>
      </c>
      <c r="AH25" s="51">
        <v>3.4740525722549209E-2</v>
      </c>
      <c r="AI25" s="51">
        <v>6.844657311971214E-2</v>
      </c>
      <c r="AJ25" s="51">
        <v>2.0936211713416177E-2</v>
      </c>
      <c r="AK25" s="52">
        <v>2.3060143256914021</v>
      </c>
      <c r="AL25" s="109">
        <f t="shared" si="0"/>
        <v>1.126017730301442</v>
      </c>
    </row>
    <row r="26" spans="1:38" s="67" customFormat="1" ht="12.95" customHeight="1">
      <c r="A26" s="85">
        <v>21</v>
      </c>
      <c r="B26" s="72" t="s">
        <v>30</v>
      </c>
      <c r="C26" s="51">
        <v>2.2203939093221564E-3</v>
      </c>
      <c r="D26" s="51">
        <v>4.9165719971774467E-4</v>
      </c>
      <c r="E26" s="51">
        <v>1.7989920575781414E-3</v>
      </c>
      <c r="F26" s="51">
        <v>5.8099268763416407E-3</v>
      </c>
      <c r="G26" s="51">
        <v>7.1646446504709006E-3</v>
      </c>
      <c r="H26" s="51">
        <v>3.0014858482944112E-3</v>
      </c>
      <c r="I26" s="51">
        <v>1.0049001214859209E-2</v>
      </c>
      <c r="J26" s="51">
        <v>7.0153211873084922E-3</v>
      </c>
      <c r="K26" s="51">
        <v>4.4729137062867923E-3</v>
      </c>
      <c r="L26" s="51">
        <v>6.5171345361075802E-3</v>
      </c>
      <c r="M26" s="51">
        <v>4.5284309348087451E-3</v>
      </c>
      <c r="N26" s="51">
        <v>4.6200505447508379E-3</v>
      </c>
      <c r="O26" s="51">
        <v>3.3157322822589047E-3</v>
      </c>
      <c r="P26" s="51">
        <v>3.9466400122867302E-3</v>
      </c>
      <c r="Q26" s="51">
        <v>4.3152978881122296E-3</v>
      </c>
      <c r="R26" s="51">
        <v>4.0374395862570675E-3</v>
      </c>
      <c r="S26" s="51">
        <v>3.9377889717180344E-3</v>
      </c>
      <c r="T26" s="51">
        <v>4.290152895380062E-3</v>
      </c>
      <c r="U26" s="51">
        <v>4.169820479138199E-3</v>
      </c>
      <c r="V26" s="51">
        <v>6.0397819872215703E-3</v>
      </c>
      <c r="W26" s="51">
        <v>1.0608036665620959</v>
      </c>
      <c r="X26" s="51">
        <v>4.1590746697001231E-3</v>
      </c>
      <c r="Y26" s="51">
        <v>3.6177823055587865E-3</v>
      </c>
      <c r="Z26" s="51">
        <v>8.1953947836059526E-4</v>
      </c>
      <c r="AA26" s="51">
        <v>4.4857287359508415E-3</v>
      </c>
      <c r="AB26" s="51">
        <v>7.8975660792508628E-3</v>
      </c>
      <c r="AC26" s="51">
        <v>1.7812536527349751E-2</v>
      </c>
      <c r="AD26" s="51">
        <v>1.3185014917157772E-2</v>
      </c>
      <c r="AE26" s="51">
        <v>1.0250270536196452E-2</v>
      </c>
      <c r="AF26" s="51">
        <v>4.5368512961173465E-3</v>
      </c>
      <c r="AG26" s="51">
        <v>2.4508929465865839E-3</v>
      </c>
      <c r="AH26" s="51">
        <v>1.7539680680090243E-2</v>
      </c>
      <c r="AI26" s="51">
        <v>6.898422175968825E-3</v>
      </c>
      <c r="AJ26" s="51">
        <v>1.566871688812357E-2</v>
      </c>
      <c r="AK26" s="52">
        <v>1.2606229428264641</v>
      </c>
      <c r="AL26" s="109">
        <f t="shared" si="0"/>
        <v>0.61555722747809993</v>
      </c>
    </row>
    <row r="27" spans="1:38" s="67" customFormat="1" ht="12.95" customHeight="1">
      <c r="A27" s="85">
        <v>22</v>
      </c>
      <c r="B27" s="72" t="s">
        <v>31</v>
      </c>
      <c r="C27" s="51">
        <v>6.3667749325039477E-2</v>
      </c>
      <c r="D27" s="51">
        <v>1.6018410440801902E-2</v>
      </c>
      <c r="E27" s="51">
        <v>7.7047156462910743E-2</v>
      </c>
      <c r="F27" s="51">
        <v>6.2370306112769315E-2</v>
      </c>
      <c r="G27" s="51">
        <v>0.17001540307106308</v>
      </c>
      <c r="H27" s="51">
        <v>5.2876272139239046E-2</v>
      </c>
      <c r="I27" s="51">
        <v>0.10995113525282479</v>
      </c>
      <c r="J27" s="51">
        <v>6.5763980294514468E-2</v>
      </c>
      <c r="K27" s="51">
        <v>0.19132263978023029</v>
      </c>
      <c r="L27" s="51">
        <v>8.0967579913341983E-2</v>
      </c>
      <c r="M27" s="51">
        <v>7.6492705295520061E-2</v>
      </c>
      <c r="N27" s="51">
        <v>0.11027986354936986</v>
      </c>
      <c r="O27" s="51">
        <v>6.9014775668179471E-2</v>
      </c>
      <c r="P27" s="51">
        <v>8.3133543599721749E-2</v>
      </c>
      <c r="Q27" s="51">
        <v>7.9386751693821478E-2</v>
      </c>
      <c r="R27" s="51">
        <v>8.8828718457805753E-2</v>
      </c>
      <c r="S27" s="51">
        <v>0.10051997254525996</v>
      </c>
      <c r="T27" s="51">
        <v>7.9296869420330263E-2</v>
      </c>
      <c r="U27" s="51">
        <v>8.7562549448563481E-2</v>
      </c>
      <c r="V27" s="51">
        <v>5.2056009478597787E-2</v>
      </c>
      <c r="W27" s="51">
        <v>4.1035954131711364E-2</v>
      </c>
      <c r="X27" s="51">
        <v>1.0345464716630002</v>
      </c>
      <c r="Y27" s="51">
        <v>2.1120917941403288E-2</v>
      </c>
      <c r="Z27" s="51">
        <v>7.5455719670163212E-3</v>
      </c>
      <c r="AA27" s="51">
        <v>0.10483982429173935</v>
      </c>
      <c r="AB27" s="51">
        <v>2.7783974027860051E-2</v>
      </c>
      <c r="AC27" s="51">
        <v>3.1146156519057687E-2</v>
      </c>
      <c r="AD27" s="51">
        <v>2.6934870476631661E-2</v>
      </c>
      <c r="AE27" s="51">
        <v>7.0639464259125609E-2</v>
      </c>
      <c r="AF27" s="51">
        <v>6.0092578339243537E-2</v>
      </c>
      <c r="AG27" s="51">
        <v>3.9050358704496628E-2</v>
      </c>
      <c r="AH27" s="51">
        <v>0.10035497793575819</v>
      </c>
      <c r="AI27" s="51">
        <v>0.25889644440324761</v>
      </c>
      <c r="AJ27" s="51">
        <v>3.7848447242977687E-2</v>
      </c>
      <c r="AK27" s="52">
        <v>3.5655408475802721</v>
      </c>
      <c r="AL27" s="109">
        <f t="shared" si="0"/>
        <v>1.7410395797457414</v>
      </c>
    </row>
    <row r="28" spans="1:38" s="67" customFormat="1" ht="12.95" customHeight="1">
      <c r="A28" s="85">
        <v>23</v>
      </c>
      <c r="B28" s="72" t="s">
        <v>32</v>
      </c>
      <c r="C28" s="51">
        <v>4.1899135743466973E-2</v>
      </c>
      <c r="D28" s="51">
        <v>7.5989647216469051E-3</v>
      </c>
      <c r="E28" s="51">
        <v>3.5762137358998497E-2</v>
      </c>
      <c r="F28" s="51">
        <v>8.1211281058968798E-2</v>
      </c>
      <c r="G28" s="51">
        <v>3.5488729476175762E-2</v>
      </c>
      <c r="H28" s="51">
        <v>2.8936852463616707E-2</v>
      </c>
      <c r="I28" s="51">
        <v>4.3878854290745728E-2</v>
      </c>
      <c r="J28" s="51">
        <v>3.9124482633903467E-2</v>
      </c>
      <c r="K28" s="51">
        <v>4.7286894172385095E-2</v>
      </c>
      <c r="L28" s="51">
        <v>6.3547661659946353E-2</v>
      </c>
      <c r="M28" s="51">
        <v>3.8320347609308074E-2</v>
      </c>
      <c r="N28" s="51">
        <v>3.7331420020286513E-2</v>
      </c>
      <c r="O28" s="51">
        <v>3.2596018461338333E-2</v>
      </c>
      <c r="P28" s="51">
        <v>3.0974144819850665E-2</v>
      </c>
      <c r="Q28" s="51">
        <v>2.5678114948885208E-2</v>
      </c>
      <c r="R28" s="51">
        <v>3.1463805598056394E-2</v>
      </c>
      <c r="S28" s="51">
        <v>4.5064157909010659E-2</v>
      </c>
      <c r="T28" s="51">
        <v>3.5801861500197645E-2</v>
      </c>
      <c r="U28" s="51">
        <v>3.7539568380132754E-2</v>
      </c>
      <c r="V28" s="51">
        <v>4.8925813678307832E-2</v>
      </c>
      <c r="W28" s="51">
        <v>3.1434179614558792E-2</v>
      </c>
      <c r="X28" s="51">
        <v>4.9363960152766805E-2</v>
      </c>
      <c r="Y28" s="51">
        <v>1.0817122181123997</v>
      </c>
      <c r="Z28" s="51">
        <v>5.7745602451533637E-2</v>
      </c>
      <c r="AA28" s="51">
        <v>8.1382534092264619E-2</v>
      </c>
      <c r="AB28" s="51">
        <v>3.8647263817122739E-2</v>
      </c>
      <c r="AC28" s="51">
        <v>1.5392382906422992E-2</v>
      </c>
      <c r="AD28" s="51">
        <v>1.228909049983049E-2</v>
      </c>
      <c r="AE28" s="51">
        <v>2.616949041479744E-2</v>
      </c>
      <c r="AF28" s="51">
        <v>3.4010000526331581E-2</v>
      </c>
      <c r="AG28" s="51">
        <v>5.2146857633191428E-2</v>
      </c>
      <c r="AH28" s="51">
        <v>4.0112249042952255E-2</v>
      </c>
      <c r="AI28" s="51">
        <v>4.3070952541813777E-2</v>
      </c>
      <c r="AJ28" s="51">
        <v>0.27789621731134889</v>
      </c>
      <c r="AK28" s="52">
        <v>2.6434178917830784</v>
      </c>
      <c r="AL28" s="109">
        <f t="shared" si="0"/>
        <v>1.2907705652918542</v>
      </c>
    </row>
    <row r="29" spans="1:38" s="67" customFormat="1" ht="12.95" customHeight="1">
      <c r="A29" s="85">
        <v>24</v>
      </c>
      <c r="B29" s="72" t="s">
        <v>33</v>
      </c>
      <c r="C29" s="51">
        <v>3.073814741843337E-3</v>
      </c>
      <c r="D29" s="51">
        <v>7.7966046567275074E-4</v>
      </c>
      <c r="E29" s="51">
        <v>3.9884354303363033E-3</v>
      </c>
      <c r="F29" s="51">
        <v>1.1041248925530581E-2</v>
      </c>
      <c r="G29" s="51">
        <v>6.1532897577089704E-3</v>
      </c>
      <c r="H29" s="51">
        <v>7.1192754579110723E-3</v>
      </c>
      <c r="I29" s="51">
        <v>7.7434400814117626E-3</v>
      </c>
      <c r="J29" s="51">
        <v>8.7458674802768244E-3</v>
      </c>
      <c r="K29" s="51">
        <v>9.996677880049246E-3</v>
      </c>
      <c r="L29" s="51">
        <v>8.5461961556908723E-3</v>
      </c>
      <c r="M29" s="51">
        <v>6.7272634722737971E-3</v>
      </c>
      <c r="N29" s="51">
        <v>7.300172028785485E-3</v>
      </c>
      <c r="O29" s="51">
        <v>5.8654897360938393E-3</v>
      </c>
      <c r="P29" s="51">
        <v>5.4085428961271921E-3</v>
      </c>
      <c r="Q29" s="51">
        <v>4.9170211411493948E-3</v>
      </c>
      <c r="R29" s="51">
        <v>5.9592646042088077E-3</v>
      </c>
      <c r="S29" s="51">
        <v>9.4056928217957497E-3</v>
      </c>
      <c r="T29" s="51">
        <v>6.6998818189422165E-3</v>
      </c>
      <c r="U29" s="51">
        <v>6.7083818223606711E-3</v>
      </c>
      <c r="V29" s="51">
        <v>1.2433352554958125E-2</v>
      </c>
      <c r="W29" s="51">
        <v>5.0087977874958209E-3</v>
      </c>
      <c r="X29" s="51">
        <v>2.0140795141195385E-2</v>
      </c>
      <c r="Y29" s="51">
        <v>1.3901521252344767E-2</v>
      </c>
      <c r="Z29" s="51">
        <v>1.0054336961998425</v>
      </c>
      <c r="AA29" s="51">
        <v>9.1998029298414399E-3</v>
      </c>
      <c r="AB29" s="51">
        <v>1.1866211692833245E-2</v>
      </c>
      <c r="AC29" s="51">
        <v>2.9053666986291458E-3</v>
      </c>
      <c r="AD29" s="51">
        <v>4.5508529742906284E-3</v>
      </c>
      <c r="AE29" s="51">
        <v>7.2009847119695975E-3</v>
      </c>
      <c r="AF29" s="51">
        <v>1.5499403039205136E-2</v>
      </c>
      <c r="AG29" s="51">
        <v>1.0489193088495318E-2</v>
      </c>
      <c r="AH29" s="51">
        <v>1.4224321580089488E-2</v>
      </c>
      <c r="AI29" s="51">
        <v>9.5580730834794476E-3</v>
      </c>
      <c r="AJ29" s="51">
        <v>1.400867958740837E-2</v>
      </c>
      <c r="AK29" s="52">
        <v>1.2762464310877233</v>
      </c>
      <c r="AL29" s="109">
        <f t="shared" si="0"/>
        <v>0.62318611538019897</v>
      </c>
    </row>
    <row r="30" spans="1:38" s="67" customFormat="1" ht="12.95" customHeight="1">
      <c r="A30" s="85">
        <v>25</v>
      </c>
      <c r="B30" s="72" t="s">
        <v>34</v>
      </c>
      <c r="C30" s="51">
        <v>6.5760915518118301E-2</v>
      </c>
      <c r="D30" s="51">
        <v>1.870195493032889E-2</v>
      </c>
      <c r="E30" s="51">
        <v>6.5783129816020261E-2</v>
      </c>
      <c r="F30" s="51">
        <v>0.42498014294496378</v>
      </c>
      <c r="G30" s="51">
        <v>9.7939341933559326E-2</v>
      </c>
      <c r="H30" s="51">
        <v>5.5038660095881167E-2</v>
      </c>
      <c r="I30" s="51">
        <v>9.8642627325970386E-2</v>
      </c>
      <c r="J30" s="51">
        <v>6.6391545150133763E-2</v>
      </c>
      <c r="K30" s="51">
        <v>0.18594624973956153</v>
      </c>
      <c r="L30" s="51">
        <v>0.24637881058849107</v>
      </c>
      <c r="M30" s="51">
        <v>9.4196315548237569E-2</v>
      </c>
      <c r="N30" s="51">
        <v>9.3311710686210983E-2</v>
      </c>
      <c r="O30" s="51">
        <v>6.9546574561029056E-2</v>
      </c>
      <c r="P30" s="51">
        <v>5.858083483948226E-2</v>
      </c>
      <c r="Q30" s="51">
        <v>5.4005342412372322E-2</v>
      </c>
      <c r="R30" s="51">
        <v>6.5105723426158821E-2</v>
      </c>
      <c r="S30" s="51">
        <v>5.7481842010593025E-2</v>
      </c>
      <c r="T30" s="51">
        <v>8.753152595480776E-2</v>
      </c>
      <c r="U30" s="51">
        <v>0.1214799214817084</v>
      </c>
      <c r="V30" s="51">
        <v>9.859189910954054E-2</v>
      </c>
      <c r="W30" s="51">
        <v>7.4260684035782468E-2</v>
      </c>
      <c r="X30" s="51">
        <v>7.9946941576436018E-2</v>
      </c>
      <c r="Y30" s="51">
        <v>4.6604672350857024E-2</v>
      </c>
      <c r="Z30" s="51">
        <v>1.1968274073815793E-2</v>
      </c>
      <c r="AA30" s="51">
        <v>1.1575987659034428</v>
      </c>
      <c r="AB30" s="51">
        <v>4.8415144635638917E-2</v>
      </c>
      <c r="AC30" s="51">
        <v>5.5351969524027489E-2</v>
      </c>
      <c r="AD30" s="51">
        <v>3.7787864402582576E-2</v>
      </c>
      <c r="AE30" s="51">
        <v>4.6170490629638378E-2</v>
      </c>
      <c r="AF30" s="51">
        <v>6.3248128802721071E-2</v>
      </c>
      <c r="AG30" s="51">
        <v>4.2762122572388872E-2</v>
      </c>
      <c r="AH30" s="51">
        <v>7.0171122671039685E-2</v>
      </c>
      <c r="AI30" s="51">
        <v>0.13096772876166679</v>
      </c>
      <c r="AJ30" s="51">
        <v>9.2848853328790004E-2</v>
      </c>
      <c r="AK30" s="52">
        <v>4.0399242064857468</v>
      </c>
      <c r="AL30" s="109">
        <f t="shared" si="0"/>
        <v>1.9726791091000793</v>
      </c>
    </row>
    <row r="31" spans="1:38" s="67" customFormat="1" ht="12.95" customHeight="1">
      <c r="A31" s="85">
        <v>26</v>
      </c>
      <c r="B31" s="72" t="s">
        <v>35</v>
      </c>
      <c r="C31" s="51">
        <v>9.2289700001235899E-3</v>
      </c>
      <c r="D31" s="51">
        <v>2.2157686269706212E-3</v>
      </c>
      <c r="E31" s="51">
        <v>1.4203763404020226E-2</v>
      </c>
      <c r="F31" s="51">
        <v>2.2828018749962122E-2</v>
      </c>
      <c r="G31" s="51">
        <v>1.7251284770272417E-2</v>
      </c>
      <c r="H31" s="51">
        <v>1.7788813772614164E-2</v>
      </c>
      <c r="I31" s="51">
        <v>1.763334546229459E-2</v>
      </c>
      <c r="J31" s="51">
        <v>2.7208326857052566E-2</v>
      </c>
      <c r="K31" s="51">
        <v>2.7099037206069061E-2</v>
      </c>
      <c r="L31" s="51">
        <v>1.8753284243260102E-2</v>
      </c>
      <c r="M31" s="51">
        <v>1.8613057312109035E-2</v>
      </c>
      <c r="N31" s="51">
        <v>1.9449202129772677E-2</v>
      </c>
      <c r="O31" s="51">
        <v>1.6706064051710774E-2</v>
      </c>
      <c r="P31" s="51">
        <v>1.6588016262309536E-2</v>
      </c>
      <c r="Q31" s="51">
        <v>1.5969114914656003E-2</v>
      </c>
      <c r="R31" s="51">
        <v>1.6000772913741145E-2</v>
      </c>
      <c r="S31" s="51">
        <v>2.6015208329938394E-2</v>
      </c>
      <c r="T31" s="51">
        <v>1.7901033550228609E-2</v>
      </c>
      <c r="U31" s="51">
        <v>2.8878404274268105E-2</v>
      </c>
      <c r="V31" s="51">
        <v>2.1314409100896728E-2</v>
      </c>
      <c r="W31" s="51">
        <v>2.3357673855816916E-2</v>
      </c>
      <c r="X31" s="51">
        <v>4.3498238100087024E-2</v>
      </c>
      <c r="Y31" s="51">
        <v>4.468834765886872E-2</v>
      </c>
      <c r="Z31" s="51">
        <v>6.5512704233274544E-3</v>
      </c>
      <c r="AA31" s="51">
        <v>3.41201619988468E-2</v>
      </c>
      <c r="AB31" s="51">
        <v>1.1116104190441576</v>
      </c>
      <c r="AC31" s="51">
        <v>2.6165552094258696E-2</v>
      </c>
      <c r="AD31" s="51">
        <v>1.5117863356189689E-2</v>
      </c>
      <c r="AE31" s="51">
        <v>1.8491596252669898E-2</v>
      </c>
      <c r="AF31" s="51">
        <v>4.6481797077825918E-2</v>
      </c>
      <c r="AG31" s="51">
        <v>8.0627531535687261E-2</v>
      </c>
      <c r="AH31" s="51">
        <v>3.7139974241873562E-2</v>
      </c>
      <c r="AI31" s="51">
        <v>2.3139387265291932E-2</v>
      </c>
      <c r="AJ31" s="51">
        <v>5.4189536586134339E-2</v>
      </c>
      <c r="AK31" s="52">
        <v>1.9325201403677754</v>
      </c>
      <c r="AL31" s="109">
        <f t="shared" si="0"/>
        <v>0.94364198781215747</v>
      </c>
    </row>
    <row r="32" spans="1:38" s="67" customFormat="1" ht="12.95" customHeight="1">
      <c r="A32" s="85">
        <v>27</v>
      </c>
      <c r="B32" s="72" t="s">
        <v>36</v>
      </c>
      <c r="C32" s="51">
        <v>1.8266911704064004E-3</v>
      </c>
      <c r="D32" s="51">
        <v>8.5835012837579688E-4</v>
      </c>
      <c r="E32" s="51">
        <v>1.6789376037052862E-3</v>
      </c>
      <c r="F32" s="51">
        <v>3.9895018909241204E-3</v>
      </c>
      <c r="G32" s="51">
        <v>2.9152790929182592E-3</v>
      </c>
      <c r="H32" s="51">
        <v>1.2079442206061356E-3</v>
      </c>
      <c r="I32" s="51">
        <v>2.0085606947199751E-3</v>
      </c>
      <c r="J32" s="51">
        <v>2.5213894723874145E-3</v>
      </c>
      <c r="K32" s="51">
        <v>4.0107389934278806E-3</v>
      </c>
      <c r="L32" s="51">
        <v>2.0830960703884707E-3</v>
      </c>
      <c r="M32" s="51">
        <v>3.9999481363427111E-3</v>
      </c>
      <c r="N32" s="51">
        <v>1.8409584915169907E-3</v>
      </c>
      <c r="O32" s="51">
        <v>3.0234161458027021E-3</v>
      </c>
      <c r="P32" s="51">
        <v>3.0459654291358426E-3</v>
      </c>
      <c r="Q32" s="51">
        <v>1.4036988559123196E-3</v>
      </c>
      <c r="R32" s="51">
        <v>1.8096151005115957E-3</v>
      </c>
      <c r="S32" s="51">
        <v>1.4495987999888357E-3</v>
      </c>
      <c r="T32" s="51">
        <v>2.1322372346911549E-3</v>
      </c>
      <c r="U32" s="51">
        <v>2.0712866094201882E-3</v>
      </c>
      <c r="V32" s="51">
        <v>2.1921813593806625E-3</v>
      </c>
      <c r="W32" s="51">
        <v>2.1655532317323874E-3</v>
      </c>
      <c r="X32" s="51">
        <v>1.8273135368793826E-3</v>
      </c>
      <c r="Y32" s="51">
        <v>1.9991042328696188E-3</v>
      </c>
      <c r="Z32" s="51">
        <v>1.0295818671041677E-3</v>
      </c>
      <c r="AA32" s="51">
        <v>2.1505448613536372E-3</v>
      </c>
      <c r="AB32" s="51">
        <v>1.7290009440339941E-3</v>
      </c>
      <c r="AC32" s="51">
        <v>1.0005724548237014</v>
      </c>
      <c r="AD32" s="51">
        <v>6.5287162741875407E-4</v>
      </c>
      <c r="AE32" s="51">
        <v>1.1151151971021153E-3</v>
      </c>
      <c r="AF32" s="51">
        <v>1.8057649756993211E-3</v>
      </c>
      <c r="AG32" s="51">
        <v>1.4523891268499085E-3</v>
      </c>
      <c r="AH32" s="51">
        <v>1.8775955389854189E-3</v>
      </c>
      <c r="AI32" s="51">
        <v>2.1870803996209289E-3</v>
      </c>
      <c r="AJ32" s="51">
        <v>0.1963948051670468</v>
      </c>
      <c r="AK32" s="52">
        <v>1.2625899730736807</v>
      </c>
      <c r="AL32" s="109">
        <f t="shared" si="0"/>
        <v>0.61651772061542731</v>
      </c>
    </row>
    <row r="33" spans="1:38" s="67" customFormat="1" ht="12.95" customHeight="1">
      <c r="A33" s="85">
        <v>28</v>
      </c>
      <c r="B33" s="72" t="s">
        <v>37</v>
      </c>
      <c r="C33" s="51">
        <v>4.4411768810190457E-3</v>
      </c>
      <c r="D33" s="51">
        <v>1.271115726489863E-3</v>
      </c>
      <c r="E33" s="51">
        <v>4.3591580490215092E-3</v>
      </c>
      <c r="F33" s="51">
        <v>3.4017687716883186E-3</v>
      </c>
      <c r="G33" s="51">
        <v>5.8351969619801578E-3</v>
      </c>
      <c r="H33" s="51">
        <v>6.7599473384101893E-3</v>
      </c>
      <c r="I33" s="51">
        <v>1.2443924464876291E-2</v>
      </c>
      <c r="J33" s="51">
        <v>4.5774180505561118E-2</v>
      </c>
      <c r="K33" s="51">
        <v>9.3163208118687991E-3</v>
      </c>
      <c r="L33" s="51">
        <v>8.8110980487089707E-3</v>
      </c>
      <c r="M33" s="51">
        <v>8.3739029294509094E-3</v>
      </c>
      <c r="N33" s="51">
        <v>1.2992653383184071E-2</v>
      </c>
      <c r="O33" s="51">
        <v>8.3341158867089159E-3</v>
      </c>
      <c r="P33" s="51">
        <v>2.1932078914633679E-2</v>
      </c>
      <c r="Q33" s="51">
        <v>4.6633695814255055E-2</v>
      </c>
      <c r="R33" s="51">
        <v>2.1894776757562805E-2</v>
      </c>
      <c r="S33" s="51">
        <v>4.2175908737799445E-2</v>
      </c>
      <c r="T33" s="51">
        <v>1.1181583500091829E-2</v>
      </c>
      <c r="U33" s="51">
        <v>6.0404300209668691E-3</v>
      </c>
      <c r="V33" s="51">
        <v>1.3219675102700697E-2</v>
      </c>
      <c r="W33" s="51">
        <v>3.6420645458579959E-3</v>
      </c>
      <c r="X33" s="51">
        <v>3.1310245813605839E-3</v>
      </c>
      <c r="Y33" s="51">
        <v>2.3989552606778824E-3</v>
      </c>
      <c r="Z33" s="51">
        <v>6.3994244099782225E-4</v>
      </c>
      <c r="AA33" s="51">
        <v>4.2096499036144014E-3</v>
      </c>
      <c r="AB33" s="51">
        <v>1.4546501673389528E-2</v>
      </c>
      <c r="AC33" s="51">
        <v>2.2737110198753421E-3</v>
      </c>
      <c r="AD33" s="51">
        <v>1.001625063875905</v>
      </c>
      <c r="AE33" s="51">
        <v>6.9968679172880436E-3</v>
      </c>
      <c r="AF33" s="51">
        <v>2.8667690227991566E-3</v>
      </c>
      <c r="AG33" s="51">
        <v>5.604709954610267E-3</v>
      </c>
      <c r="AH33" s="51">
        <v>3.3520353437585001E-3</v>
      </c>
      <c r="AI33" s="51">
        <v>1.2909855599532912E-2</v>
      </c>
      <c r="AJ33" s="51">
        <v>1.6568210494982805E-2</v>
      </c>
      <c r="AK33" s="52">
        <v>1.3779179560140546</v>
      </c>
      <c r="AL33" s="109">
        <f t="shared" si="0"/>
        <v>0.67283192133134329</v>
      </c>
    </row>
    <row r="34" spans="1:38" s="67" customFormat="1" ht="12.95" customHeight="1">
      <c r="A34" s="85">
        <v>29</v>
      </c>
      <c r="B34" s="72" t="s">
        <v>38</v>
      </c>
      <c r="C34" s="51">
        <v>2.9755598406566847E-6</v>
      </c>
      <c r="D34" s="51">
        <v>6.7847440690682252E-7</v>
      </c>
      <c r="E34" s="51">
        <v>3.5288297726282731E-6</v>
      </c>
      <c r="F34" s="51">
        <v>4.7504849813072723E-6</v>
      </c>
      <c r="G34" s="51">
        <v>5.7910018080643143E-6</v>
      </c>
      <c r="H34" s="51">
        <v>3.0565415483034206E-6</v>
      </c>
      <c r="I34" s="51">
        <v>4.6501123453393095E-6</v>
      </c>
      <c r="J34" s="51">
        <v>4.2200929382016778E-6</v>
      </c>
      <c r="K34" s="51">
        <v>7.2056210409091384E-6</v>
      </c>
      <c r="L34" s="51">
        <v>4.5064285959089276E-6</v>
      </c>
      <c r="M34" s="51">
        <v>3.8477326508682826E-6</v>
      </c>
      <c r="N34" s="51">
        <v>4.6390087239505111E-6</v>
      </c>
      <c r="O34" s="51">
        <v>3.4230357767262196E-6</v>
      </c>
      <c r="P34" s="51">
        <v>3.6975123177408496E-6</v>
      </c>
      <c r="Q34" s="51">
        <v>3.4615785847969016E-6</v>
      </c>
      <c r="R34" s="51">
        <v>3.791671109288669E-6</v>
      </c>
      <c r="S34" s="51">
        <v>5.0416324357625899E-6</v>
      </c>
      <c r="T34" s="51">
        <v>3.818678575997778E-6</v>
      </c>
      <c r="U34" s="51">
        <v>4.8075064564467792E-6</v>
      </c>
      <c r="V34" s="51">
        <v>3.7231079879465727E-6</v>
      </c>
      <c r="W34" s="51">
        <v>3.2520362291412457E-6</v>
      </c>
      <c r="X34" s="51">
        <v>2.7264785137987324E-5</v>
      </c>
      <c r="Y34" s="51">
        <v>2.6706000426552692E-5</v>
      </c>
      <c r="Z34" s="51">
        <v>1.8810567589325906E-6</v>
      </c>
      <c r="AA34" s="51">
        <v>6.51516854753187E-6</v>
      </c>
      <c r="AB34" s="51">
        <v>7.8650620822637724E-5</v>
      </c>
      <c r="AC34" s="51">
        <v>2.9053721808018213E-6</v>
      </c>
      <c r="AD34" s="51">
        <v>1.950075179464986E-6</v>
      </c>
      <c r="AE34" s="51">
        <v>1.0157799021667351</v>
      </c>
      <c r="AF34" s="51">
        <v>5.4677336378562437E-6</v>
      </c>
      <c r="AG34" s="51">
        <v>7.7649046921144617E-6</v>
      </c>
      <c r="AH34" s="51">
        <v>3.4583479659127369E-5</v>
      </c>
      <c r="AI34" s="51">
        <v>8.3517356588350987E-6</v>
      </c>
      <c r="AJ34" s="51">
        <v>1.0807110422739559E-5</v>
      </c>
      <c r="AK34" s="52">
        <v>1.0161149321198883</v>
      </c>
      <c r="AL34" s="109">
        <f t="shared" si="0"/>
        <v>0.49616492701015247</v>
      </c>
    </row>
    <row r="35" spans="1:38" s="67" customFormat="1" ht="12.95" customHeight="1">
      <c r="A35" s="85">
        <v>30</v>
      </c>
      <c r="B35" s="72" t="s">
        <v>39</v>
      </c>
      <c r="C35" s="51">
        <v>6.3743633311449607E-4</v>
      </c>
      <c r="D35" s="51">
        <v>1.9689201769313759E-4</v>
      </c>
      <c r="E35" s="51">
        <v>2.0253523182947866E-3</v>
      </c>
      <c r="F35" s="51">
        <v>2.4507303802339701E-3</v>
      </c>
      <c r="G35" s="51">
        <v>1.9645222934068984E-3</v>
      </c>
      <c r="H35" s="51">
        <v>2.7877916386792132E-3</v>
      </c>
      <c r="I35" s="51">
        <v>2.7683078399753582E-3</v>
      </c>
      <c r="J35" s="51">
        <v>1.170824178553769E-3</v>
      </c>
      <c r="K35" s="51">
        <v>2.436741664565065E-3</v>
      </c>
      <c r="L35" s="51">
        <v>2.7392967222613323E-3</v>
      </c>
      <c r="M35" s="51">
        <v>3.3698635896460024E-3</v>
      </c>
      <c r="N35" s="51">
        <v>1.0784582722977638E-3</v>
      </c>
      <c r="O35" s="51">
        <v>2.3792782421711255E-3</v>
      </c>
      <c r="P35" s="51">
        <v>3.3609404074450406E-3</v>
      </c>
      <c r="Q35" s="51">
        <v>2.0487868036964574E-3</v>
      </c>
      <c r="R35" s="51">
        <v>1.7346214501673749E-3</v>
      </c>
      <c r="S35" s="51">
        <v>3.5260851498409396E-3</v>
      </c>
      <c r="T35" s="51">
        <v>2.1535073004596179E-3</v>
      </c>
      <c r="U35" s="51">
        <v>2.2830412947291872E-3</v>
      </c>
      <c r="V35" s="51">
        <v>3.819974482979716E-3</v>
      </c>
      <c r="W35" s="51">
        <v>8.0098214363199822E-3</v>
      </c>
      <c r="X35" s="51">
        <v>1.4216859867441042E-3</v>
      </c>
      <c r="Y35" s="51">
        <v>3.7624048647317949E-3</v>
      </c>
      <c r="Z35" s="51">
        <v>5.7005723846082672E-4</v>
      </c>
      <c r="AA35" s="51">
        <v>2.386196793316532E-3</v>
      </c>
      <c r="AB35" s="51">
        <v>2.388298424807611E-3</v>
      </c>
      <c r="AC35" s="51">
        <v>7.736799894596596E-4</v>
      </c>
      <c r="AD35" s="51">
        <v>1.2168484104647498E-3</v>
      </c>
      <c r="AE35" s="51">
        <v>2.0706219417022664E-3</v>
      </c>
      <c r="AF35" s="51">
        <v>1.0009339576319598</v>
      </c>
      <c r="AG35" s="51">
        <v>3.3668060112999969E-3</v>
      </c>
      <c r="AH35" s="51">
        <v>4.2472645790334138E-3</v>
      </c>
      <c r="AI35" s="51">
        <v>2.4341330792341555E-3</v>
      </c>
      <c r="AJ35" s="51">
        <v>3.1433628010185222E-3</v>
      </c>
      <c r="AK35" s="52">
        <v>1.0787556451189648</v>
      </c>
      <c r="AL35" s="109">
        <f t="shared" si="0"/>
        <v>0.52675214092719358</v>
      </c>
    </row>
    <row r="36" spans="1:38" s="67" customFormat="1" ht="12.95" customHeight="1">
      <c r="A36" s="85">
        <v>31</v>
      </c>
      <c r="B36" s="72" t="s">
        <v>40</v>
      </c>
      <c r="C36" s="51">
        <v>4.4827616985983948E-2</v>
      </c>
      <c r="D36" s="51">
        <v>1.0986416344760053E-2</v>
      </c>
      <c r="E36" s="51">
        <v>4.7367369361690746E-2</v>
      </c>
      <c r="F36" s="51">
        <v>0.14127630311671283</v>
      </c>
      <c r="G36" s="51">
        <v>7.3236163459599934E-2</v>
      </c>
      <c r="H36" s="51">
        <v>4.9784380901999832E-2</v>
      </c>
      <c r="I36" s="51">
        <v>8.4580093977256465E-2</v>
      </c>
      <c r="J36" s="51">
        <v>9.9169360137424389E-2</v>
      </c>
      <c r="K36" s="51">
        <v>0.12769649039009845</v>
      </c>
      <c r="L36" s="51">
        <v>0.10795420085359708</v>
      </c>
      <c r="M36" s="51">
        <v>9.5502215431010867E-2</v>
      </c>
      <c r="N36" s="51">
        <v>9.5873639998996604E-2</v>
      </c>
      <c r="O36" s="51">
        <v>7.929357130972578E-2</v>
      </c>
      <c r="P36" s="51">
        <v>7.9843871236706485E-2</v>
      </c>
      <c r="Q36" s="51">
        <v>8.079358553394772E-2</v>
      </c>
      <c r="R36" s="51">
        <v>8.3745510929268754E-2</v>
      </c>
      <c r="S36" s="51">
        <v>9.0531417536605166E-2</v>
      </c>
      <c r="T36" s="51">
        <v>8.4858463846751844E-2</v>
      </c>
      <c r="U36" s="51">
        <v>0.13094145288135392</v>
      </c>
      <c r="V36" s="51">
        <v>0.12593554967505746</v>
      </c>
      <c r="W36" s="51">
        <v>0.11928492686306502</v>
      </c>
      <c r="X36" s="51">
        <v>0.10269316116725734</v>
      </c>
      <c r="Y36" s="51">
        <v>0.16485123484775827</v>
      </c>
      <c r="Z36" s="51">
        <v>3.4976729777836127E-2</v>
      </c>
      <c r="AA36" s="51">
        <v>0.25577647883819937</v>
      </c>
      <c r="AB36" s="51">
        <v>0.14440945367122859</v>
      </c>
      <c r="AC36" s="51">
        <v>0.1105368718049639</v>
      </c>
      <c r="AD36" s="51">
        <v>6.0965081217729832E-2</v>
      </c>
      <c r="AE36" s="51">
        <v>8.2484503272759607E-2</v>
      </c>
      <c r="AF36" s="51">
        <v>0.12913272795791678</v>
      </c>
      <c r="AG36" s="51">
        <v>1.1559410491571631</v>
      </c>
      <c r="AH36" s="51">
        <v>7.3134468398964397E-2</v>
      </c>
      <c r="AI36" s="51">
        <v>9.3500652266751624E-2</v>
      </c>
      <c r="AJ36" s="51">
        <v>0.13004181780984625</v>
      </c>
      <c r="AK36" s="52">
        <v>4.404720207031632</v>
      </c>
      <c r="AL36" s="109">
        <f t="shared" si="0"/>
        <v>2.1508075621549243</v>
      </c>
    </row>
    <row r="37" spans="1:38" s="67" customFormat="1" ht="12.95" customHeight="1">
      <c r="A37" s="85">
        <v>32</v>
      </c>
      <c r="B37" s="72" t="s">
        <v>41</v>
      </c>
      <c r="C37" s="51">
        <v>1.4165023214148017E-3</v>
      </c>
      <c r="D37" s="51">
        <v>3.4689295217374302E-4</v>
      </c>
      <c r="E37" s="51">
        <v>3.2333145014729709E-3</v>
      </c>
      <c r="F37" s="51">
        <v>3.3025830302078618E-3</v>
      </c>
      <c r="G37" s="51">
        <v>2.7455277707932007E-3</v>
      </c>
      <c r="H37" s="51">
        <v>2.2877429901776857E-3</v>
      </c>
      <c r="I37" s="51">
        <v>2.6324905115927416E-3</v>
      </c>
      <c r="J37" s="51">
        <v>3.2278357293467142E-3</v>
      </c>
      <c r="K37" s="51">
        <v>3.6804011477524238E-3</v>
      </c>
      <c r="L37" s="51">
        <v>2.9619585849393918E-3</v>
      </c>
      <c r="M37" s="51">
        <v>2.5694612918407515E-3</v>
      </c>
      <c r="N37" s="51">
        <v>2.6141471564887424E-3</v>
      </c>
      <c r="O37" s="51">
        <v>2.3011045813186061E-3</v>
      </c>
      <c r="P37" s="51">
        <v>2.3529350075301649E-3</v>
      </c>
      <c r="Q37" s="51">
        <v>2.4323668656593654E-3</v>
      </c>
      <c r="R37" s="51">
        <v>2.2057117625885955E-3</v>
      </c>
      <c r="S37" s="51">
        <v>3.1621564479244317E-3</v>
      </c>
      <c r="T37" s="51">
        <v>2.9118659274089726E-3</v>
      </c>
      <c r="U37" s="51">
        <v>4.0056917042438295E-3</v>
      </c>
      <c r="V37" s="51">
        <v>3.0663964768919299E-3</v>
      </c>
      <c r="W37" s="51">
        <v>3.4647720421125609E-3</v>
      </c>
      <c r="X37" s="51">
        <v>6.2066609146208818E-3</v>
      </c>
      <c r="Y37" s="51">
        <v>5.7564933346890956E-3</v>
      </c>
      <c r="Z37" s="51">
        <v>1.4570708469082447E-3</v>
      </c>
      <c r="AA37" s="51">
        <v>5.2336222335871889E-3</v>
      </c>
      <c r="AB37" s="51">
        <v>9.4284657319802054E-2</v>
      </c>
      <c r="AC37" s="51">
        <v>4.4595329566629533E-3</v>
      </c>
      <c r="AD37" s="51">
        <v>2.5489831914949769E-3</v>
      </c>
      <c r="AE37" s="51">
        <v>1.787261851152332E-2</v>
      </c>
      <c r="AF37" s="51">
        <v>9.9560330383524232E-3</v>
      </c>
      <c r="AG37" s="51">
        <v>1.31678205067831E-2</v>
      </c>
      <c r="AH37" s="51">
        <v>1.0194628068603262</v>
      </c>
      <c r="AI37" s="51">
        <v>3.3790540199617864E-3</v>
      </c>
      <c r="AJ37" s="51">
        <v>1.4081049042688898E-2</v>
      </c>
      <c r="AK37" s="52">
        <v>1.2551162503891709</v>
      </c>
      <c r="AL37" s="109">
        <f t="shared" si="0"/>
        <v>0.61286833120775697</v>
      </c>
    </row>
    <row r="38" spans="1:38" s="67" customFormat="1" ht="12.95" customHeight="1">
      <c r="A38" s="85" t="s">
        <v>9</v>
      </c>
      <c r="B38" s="72" t="s">
        <v>42</v>
      </c>
      <c r="C38" s="51">
        <v>1.0838658997548614E-3</v>
      </c>
      <c r="D38" s="51">
        <v>2.2606380551276256E-4</v>
      </c>
      <c r="E38" s="51">
        <v>2.2151450641878928E-3</v>
      </c>
      <c r="F38" s="51">
        <v>2.258922532121726E-3</v>
      </c>
      <c r="G38" s="51">
        <v>2.6177598721653025E-3</v>
      </c>
      <c r="H38" s="51">
        <v>1.5634974794985772E-3</v>
      </c>
      <c r="I38" s="51">
        <v>2.4493121455011354E-3</v>
      </c>
      <c r="J38" s="51">
        <v>1.3182225901721316E-3</v>
      </c>
      <c r="K38" s="51">
        <v>2.8414708919904026E-3</v>
      </c>
      <c r="L38" s="51">
        <v>2.3130814924565775E-3</v>
      </c>
      <c r="M38" s="51">
        <v>3.5003088307549606E-3</v>
      </c>
      <c r="N38" s="51">
        <v>3.7254796033387638E-3</v>
      </c>
      <c r="O38" s="51">
        <v>2.9798597380843767E-3</v>
      </c>
      <c r="P38" s="51">
        <v>2.2686075016672613E-3</v>
      </c>
      <c r="Q38" s="51">
        <v>2.3414240771343006E-3</v>
      </c>
      <c r="R38" s="51">
        <v>2.3464414065584053E-3</v>
      </c>
      <c r="S38" s="51">
        <v>2.7446882894537707E-3</v>
      </c>
      <c r="T38" s="51">
        <v>2.1297889453344159E-3</v>
      </c>
      <c r="U38" s="51">
        <v>1.8594573505264749E-3</v>
      </c>
      <c r="V38" s="51">
        <v>3.0207845056773514E-3</v>
      </c>
      <c r="W38" s="51">
        <v>2.5761094440082621E-3</v>
      </c>
      <c r="X38" s="51">
        <v>4.1041984561928108E-3</v>
      </c>
      <c r="Y38" s="51">
        <v>5.4640464177099545E-3</v>
      </c>
      <c r="Z38" s="51">
        <v>6.3633353877896924E-4</v>
      </c>
      <c r="AA38" s="51">
        <v>3.0620421201848105E-3</v>
      </c>
      <c r="AB38" s="51">
        <v>2.7619803562316668E-3</v>
      </c>
      <c r="AC38" s="51">
        <v>2.4178325284566139E-3</v>
      </c>
      <c r="AD38" s="51">
        <v>2.5340630916519846E-3</v>
      </c>
      <c r="AE38" s="51">
        <v>2.8162667484515403E-3</v>
      </c>
      <c r="AF38" s="51">
        <v>5.3073641933912286E-3</v>
      </c>
      <c r="AG38" s="51">
        <v>3.512926934760287E-3</v>
      </c>
      <c r="AH38" s="51">
        <v>2.7917887590928987E-3</v>
      </c>
      <c r="AI38" s="51">
        <v>1.0026171298735793</v>
      </c>
      <c r="AJ38" s="51">
        <v>2.6164869216491727E-3</v>
      </c>
      <c r="AK38" s="52">
        <v>1.1155867086308127</v>
      </c>
      <c r="AL38" s="109">
        <f t="shared" si="0"/>
        <v>0.54473660445725625</v>
      </c>
    </row>
    <row r="39" spans="1:38" s="67" customFormat="1" ht="12.95" customHeight="1" thickBot="1">
      <c r="A39" s="85" t="s">
        <v>10</v>
      </c>
      <c r="B39" s="72" t="s">
        <v>43</v>
      </c>
      <c r="C39" s="51">
        <v>9.3521560205731043E-3</v>
      </c>
      <c r="D39" s="51">
        <v>4.3945164080819816E-3</v>
      </c>
      <c r="E39" s="51">
        <v>8.5956984262236715E-3</v>
      </c>
      <c r="F39" s="51">
        <v>2.0425151625380118E-2</v>
      </c>
      <c r="G39" s="51">
        <v>1.4925426564809365E-2</v>
      </c>
      <c r="H39" s="51">
        <v>6.1843419392807585E-3</v>
      </c>
      <c r="I39" s="51">
        <v>1.0283277927944865E-2</v>
      </c>
      <c r="J39" s="51">
        <v>1.2908820120453888E-2</v>
      </c>
      <c r="K39" s="51">
        <v>2.0533879744975659E-2</v>
      </c>
      <c r="L39" s="51">
        <v>1.0664878536518846E-2</v>
      </c>
      <c r="M39" s="51">
        <v>2.0478633526736283E-2</v>
      </c>
      <c r="N39" s="51">
        <v>9.4252007777731791E-3</v>
      </c>
      <c r="O39" s="51">
        <v>1.5479058512324211E-2</v>
      </c>
      <c r="P39" s="51">
        <v>1.5594504636606251E-2</v>
      </c>
      <c r="Q39" s="51">
        <v>7.1865517932466717E-3</v>
      </c>
      <c r="R39" s="51">
        <v>9.2647312426677644E-3</v>
      </c>
      <c r="S39" s="51">
        <v>7.4215468735829154E-3</v>
      </c>
      <c r="T39" s="51">
        <v>1.0916467772311275E-2</v>
      </c>
      <c r="U39" s="51">
        <v>1.0604417346754803E-2</v>
      </c>
      <c r="V39" s="51">
        <v>1.1223365191916274E-2</v>
      </c>
      <c r="W39" s="51">
        <v>1.1087036507387186E-2</v>
      </c>
      <c r="X39" s="51">
        <v>9.355342365616864E-3</v>
      </c>
      <c r="Y39" s="51">
        <v>1.0234863446033591E-2</v>
      </c>
      <c r="Z39" s="51">
        <v>5.2711757811633427E-3</v>
      </c>
      <c r="AA39" s="51">
        <v>1.1010197781897867E-2</v>
      </c>
      <c r="AB39" s="51">
        <v>8.8520089494529275E-3</v>
      </c>
      <c r="AC39" s="51">
        <v>2.9308111369447313E-3</v>
      </c>
      <c r="AD39" s="51">
        <v>3.3425230383454792E-3</v>
      </c>
      <c r="AE39" s="51">
        <v>5.7090828888667249E-3</v>
      </c>
      <c r="AF39" s="51">
        <v>9.2450196633234241E-3</v>
      </c>
      <c r="AG39" s="51">
        <v>7.4358325791120785E-3</v>
      </c>
      <c r="AH39" s="51">
        <v>9.6127723769623592E-3</v>
      </c>
      <c r="AI39" s="51">
        <v>1.1197249681916257E-2</v>
      </c>
      <c r="AJ39" s="51">
        <v>1.0054873474554804</v>
      </c>
      <c r="AK39" s="52">
        <v>1.3443883878175162</v>
      </c>
      <c r="AL39" s="109">
        <f t="shared" si="0"/>
        <v>0.65645956498558045</v>
      </c>
    </row>
    <row r="40" spans="1:38" s="67" customFormat="1" ht="12.95" customHeight="1" thickBot="1">
      <c r="A40" s="86"/>
      <c r="B40" s="107" t="s">
        <v>82</v>
      </c>
      <c r="C40" s="60">
        <f>SUM(C6:C39)</f>
        <v>1.751843981597359</v>
      </c>
      <c r="D40" s="53">
        <f t="shared" ref="D40:AJ40" si="1">SUM(D6:D39)</f>
        <v>1.5600678861403448</v>
      </c>
      <c r="E40" s="53">
        <f t="shared" si="1"/>
        <v>1.8758499142008893</v>
      </c>
      <c r="F40" s="53">
        <f t="shared" si="1"/>
        <v>2.1716589360930847</v>
      </c>
      <c r="G40" s="53">
        <f t="shared" si="1"/>
        <v>2.2778689226345064</v>
      </c>
      <c r="H40" s="53">
        <f t="shared" si="1"/>
        <v>2.3504201645317129</v>
      </c>
      <c r="I40" s="53">
        <f t="shared" si="1"/>
        <v>2.4477802515380471</v>
      </c>
      <c r="J40" s="53">
        <f t="shared" si="1"/>
        <v>2.167283991162948</v>
      </c>
      <c r="K40" s="53">
        <f t="shared" si="1"/>
        <v>2.8131045020585033</v>
      </c>
      <c r="L40" s="53">
        <f t="shared" si="1"/>
        <v>2.2569728378320248</v>
      </c>
      <c r="M40" s="53">
        <f t="shared" si="1"/>
        <v>2.2097846648721138</v>
      </c>
      <c r="N40" s="53">
        <f t="shared" si="1"/>
        <v>2.573550203617291</v>
      </c>
      <c r="O40" s="53">
        <f t="shared" si="1"/>
        <v>2.132669228151153</v>
      </c>
      <c r="P40" s="53">
        <f t="shared" si="1"/>
        <v>2.403663635485819</v>
      </c>
      <c r="Q40" s="53">
        <f t="shared" si="1"/>
        <v>2.3470856542818654</v>
      </c>
      <c r="R40" s="53">
        <f t="shared" si="1"/>
        <v>2.6070028709950757</v>
      </c>
      <c r="S40" s="53">
        <f t="shared" si="1"/>
        <v>2.2914489813514933</v>
      </c>
      <c r="T40" s="53">
        <f t="shared" si="1"/>
        <v>2.2349085127808213</v>
      </c>
      <c r="U40" s="53">
        <f t="shared" si="1"/>
        <v>2.1047626116424536</v>
      </c>
      <c r="V40" s="53">
        <f t="shared" si="1"/>
        <v>1.8666518644102044</v>
      </c>
      <c r="W40" s="53">
        <f t="shared" si="1"/>
        <v>1.7427451916465972</v>
      </c>
      <c r="X40" s="53">
        <f t="shared" si="1"/>
        <v>1.5451963658399679</v>
      </c>
      <c r="Y40" s="53">
        <f t="shared" si="1"/>
        <v>1.5719739311289354</v>
      </c>
      <c r="Z40" s="53">
        <f t="shared" si="1"/>
        <v>1.2355929195045614</v>
      </c>
      <c r="AA40" s="53">
        <f t="shared" si="1"/>
        <v>2.2203786481352985</v>
      </c>
      <c r="AB40" s="53">
        <f t="shared" si="1"/>
        <v>1.6947504868120635</v>
      </c>
      <c r="AC40" s="53">
        <f t="shared" si="1"/>
        <v>1.508076481947715</v>
      </c>
      <c r="AD40" s="53">
        <f t="shared" si="1"/>
        <v>1.3699545646970774</v>
      </c>
      <c r="AE40" s="53">
        <f t="shared" si="1"/>
        <v>1.7173224140997216</v>
      </c>
      <c r="AF40" s="53">
        <f t="shared" si="1"/>
        <v>1.7126305547787748</v>
      </c>
      <c r="AG40" s="53">
        <f t="shared" si="1"/>
        <v>1.7360562876385366</v>
      </c>
      <c r="AH40" s="53">
        <f t="shared" si="1"/>
        <v>1.8516828606025373</v>
      </c>
      <c r="AI40" s="53">
        <f t="shared" si="1"/>
        <v>3.2331878197831627</v>
      </c>
      <c r="AJ40" s="55">
        <f t="shared" si="1"/>
        <v>2.1525809184094848</v>
      </c>
      <c r="AK40" s="106">
        <f>SUM(AK6:AK39)/34</f>
        <v>2.0479378464796176</v>
      </c>
      <c r="AL40" s="110"/>
    </row>
    <row r="41" spans="1:38" ht="14.25" thickBot="1">
      <c r="A41" s="108"/>
      <c r="B41" s="107" t="s">
        <v>83</v>
      </c>
      <c r="C41" s="60">
        <f>+C40/$AK$40</f>
        <v>0.85541852972186594</v>
      </c>
      <c r="D41" s="53">
        <f t="shared" ref="D41:AJ41" si="2">+D40/$AK$40</f>
        <v>0.76177501618131827</v>
      </c>
      <c r="E41" s="53">
        <f t="shared" si="2"/>
        <v>0.91597013914531367</v>
      </c>
      <c r="F41" s="53">
        <f t="shared" si="2"/>
        <v>1.0604125217111164</v>
      </c>
      <c r="G41" s="53">
        <f t="shared" si="2"/>
        <v>1.1122744406282337</v>
      </c>
      <c r="H41" s="53">
        <f t="shared" si="2"/>
        <v>1.1477009268479799</v>
      </c>
      <c r="I41" s="53">
        <f t="shared" si="2"/>
        <v>1.1952414746110358</v>
      </c>
      <c r="J41" s="53">
        <f t="shared" si="2"/>
        <v>1.0582762532996228</v>
      </c>
      <c r="K41" s="53">
        <f t="shared" si="2"/>
        <v>1.3736278700519151</v>
      </c>
      <c r="L41" s="53">
        <f t="shared" si="2"/>
        <v>1.1020709645616131</v>
      </c>
      <c r="M41" s="53">
        <f t="shared" si="2"/>
        <v>1.0790291652018196</v>
      </c>
      <c r="N41" s="53">
        <f t="shared" si="2"/>
        <v>1.2566544478101205</v>
      </c>
      <c r="O41" s="53">
        <f t="shared" si="2"/>
        <v>1.0413740005914671</v>
      </c>
      <c r="P41" s="53">
        <f t="shared" si="2"/>
        <v>1.1736995044149852</v>
      </c>
      <c r="Q41" s="53">
        <f t="shared" si="2"/>
        <v>1.1460726986009266</v>
      </c>
      <c r="R41" s="53">
        <f t="shared" si="2"/>
        <v>1.2729892537883827</v>
      </c>
      <c r="S41" s="53">
        <f t="shared" si="2"/>
        <v>1.1189055299165787</v>
      </c>
      <c r="T41" s="53">
        <f t="shared" si="2"/>
        <v>1.0912970413738894</v>
      </c>
      <c r="U41" s="53">
        <f t="shared" si="2"/>
        <v>1.0277473094510741</v>
      </c>
      <c r="V41" s="53">
        <f t="shared" si="2"/>
        <v>0.91147876759002144</v>
      </c>
      <c r="W41" s="53">
        <f t="shared" si="2"/>
        <v>0.85097562635621815</v>
      </c>
      <c r="X41" s="53">
        <f t="shared" si="2"/>
        <v>0.75451331127853472</v>
      </c>
      <c r="Y41" s="53">
        <f t="shared" si="2"/>
        <v>0.76758869114662887</v>
      </c>
      <c r="Z41" s="53">
        <f t="shared" si="2"/>
        <v>0.60333516548294275</v>
      </c>
      <c r="AA41" s="53">
        <f t="shared" si="2"/>
        <v>1.0842021655843241</v>
      </c>
      <c r="AB41" s="53">
        <f t="shared" si="2"/>
        <v>0.8275400006525202</v>
      </c>
      <c r="AC41" s="53">
        <f t="shared" si="2"/>
        <v>0.73638781789207208</v>
      </c>
      <c r="AD41" s="53">
        <f t="shared" si="2"/>
        <v>0.66894342865532475</v>
      </c>
      <c r="AE41" s="53">
        <f t="shared" si="2"/>
        <v>0.83856178401692205</v>
      </c>
      <c r="AF41" s="53">
        <f t="shared" si="2"/>
        <v>0.83627076755418517</v>
      </c>
      <c r="AG41" s="53">
        <f t="shared" si="2"/>
        <v>0.84770946082313881</v>
      </c>
      <c r="AH41" s="53">
        <f t="shared" si="2"/>
        <v>0.9041694618738354</v>
      </c>
      <c r="AI41" s="53">
        <f t="shared" si="2"/>
        <v>1.5787529027509193</v>
      </c>
      <c r="AJ41" s="55">
        <f t="shared" si="2"/>
        <v>1.0510968006718306</v>
      </c>
      <c r="AL41" s="111"/>
    </row>
    <row r="42" spans="1:38">
      <c r="AL42" s="112"/>
    </row>
  </sheetData>
  <phoneticPr fontId="3"/>
  <pageMargins left="0.75" right="0.75" top="1" bottom="1" header="0.51200000000000001" footer="0.51200000000000001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</xdr:col>
                <xdr:colOff>800100</xdr:colOff>
                <xdr:row>0</xdr:row>
                <xdr:rowOff>228600</xdr:rowOff>
              </from>
              <to>
                <xdr:col>1</xdr:col>
                <xdr:colOff>1371600</xdr:colOff>
                <xdr:row>2</xdr:row>
                <xdr:rowOff>38100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I49" sqref="AI49"/>
    </sheetView>
  </sheetViews>
  <sheetFormatPr defaultRowHeight="13.5"/>
  <cols>
    <col min="1" max="1" width="5.75" customWidth="1"/>
    <col min="2" max="2" width="22.25" bestFit="1" customWidth="1"/>
    <col min="29" max="29" width="10.25" bestFit="1" customWidth="1"/>
    <col min="34" max="34" width="9.25" bestFit="1" customWidth="1"/>
    <col min="37" max="37" width="10.5" bestFit="1" customWidth="1"/>
    <col min="38" max="38" width="10.75" customWidth="1"/>
  </cols>
  <sheetData>
    <row r="1" spans="1:38" s="104" customFormat="1" ht="18.75">
      <c r="A1" s="102" t="s">
        <v>154</v>
      </c>
      <c r="B1" s="103"/>
    </row>
    <row r="2" spans="1:38" s="104" customFormat="1" ht="14.25">
      <c r="A2" s="105" t="s">
        <v>80</v>
      </c>
      <c r="B2" s="103"/>
    </row>
    <row r="3" spans="1:38" ht="14.25" thickBot="1">
      <c r="AL3" s="104"/>
    </row>
    <row r="4" spans="1:38" s="97" customFormat="1" ht="12.95" customHeight="1">
      <c r="A4" s="92"/>
      <c r="B4" s="93"/>
      <c r="C4" s="94" t="s">
        <v>0</v>
      </c>
      <c r="D4" s="94" t="s">
        <v>1</v>
      </c>
      <c r="E4" s="94" t="s">
        <v>2</v>
      </c>
      <c r="F4" s="94" t="s">
        <v>3</v>
      </c>
      <c r="G4" s="94" t="s">
        <v>4</v>
      </c>
      <c r="H4" s="94" t="s">
        <v>5</v>
      </c>
      <c r="I4" s="94" t="s">
        <v>6</v>
      </c>
      <c r="J4" s="94" t="s">
        <v>7</v>
      </c>
      <c r="K4" s="94" t="s">
        <v>8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5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 t="s">
        <v>9</v>
      </c>
      <c r="AJ4" s="94" t="s">
        <v>10</v>
      </c>
      <c r="AK4" s="96"/>
      <c r="AL4" s="113"/>
    </row>
    <row r="5" spans="1:38" s="67" customFormat="1" ht="32.25" thickBot="1">
      <c r="A5" s="84"/>
      <c r="B5" s="68"/>
      <c r="C5" s="90" t="s">
        <v>11</v>
      </c>
      <c r="D5" s="90" t="s">
        <v>12</v>
      </c>
      <c r="E5" s="90" t="s">
        <v>79</v>
      </c>
      <c r="F5" s="91" t="s">
        <v>13</v>
      </c>
      <c r="G5" s="90" t="s">
        <v>14</v>
      </c>
      <c r="H5" s="69" t="s">
        <v>15</v>
      </c>
      <c r="I5" s="90" t="s">
        <v>16</v>
      </c>
      <c r="J5" s="90" t="s">
        <v>17</v>
      </c>
      <c r="K5" s="90" t="s">
        <v>18</v>
      </c>
      <c r="L5" s="90" t="s">
        <v>19</v>
      </c>
      <c r="M5" s="90" t="s">
        <v>20</v>
      </c>
      <c r="N5" s="90" t="s">
        <v>21</v>
      </c>
      <c r="O5" s="90" t="s">
        <v>22</v>
      </c>
      <c r="P5" s="90" t="s">
        <v>23</v>
      </c>
      <c r="Q5" s="69" t="s">
        <v>24</v>
      </c>
      <c r="R5" s="90" t="s">
        <v>25</v>
      </c>
      <c r="S5" s="69" t="s">
        <v>26</v>
      </c>
      <c r="T5" s="70" t="s">
        <v>27</v>
      </c>
      <c r="U5" s="69" t="s">
        <v>28</v>
      </c>
      <c r="V5" s="69" t="s">
        <v>29</v>
      </c>
      <c r="W5" s="69" t="s">
        <v>30</v>
      </c>
      <c r="X5" s="69" t="s">
        <v>31</v>
      </c>
      <c r="Y5" s="69" t="s">
        <v>32</v>
      </c>
      <c r="Z5" s="69" t="s">
        <v>33</v>
      </c>
      <c r="AA5" s="69" t="s">
        <v>34</v>
      </c>
      <c r="AB5" s="69" t="s">
        <v>35</v>
      </c>
      <c r="AC5" s="69" t="s">
        <v>36</v>
      </c>
      <c r="AD5" s="69" t="s">
        <v>37</v>
      </c>
      <c r="AE5" s="69" t="s">
        <v>38</v>
      </c>
      <c r="AF5" s="69" t="s">
        <v>39</v>
      </c>
      <c r="AG5" s="69" t="s">
        <v>40</v>
      </c>
      <c r="AH5" s="69" t="s">
        <v>41</v>
      </c>
      <c r="AI5" s="69" t="s">
        <v>42</v>
      </c>
      <c r="AJ5" s="69" t="s">
        <v>43</v>
      </c>
      <c r="AK5" s="71" t="s">
        <v>84</v>
      </c>
      <c r="AL5" s="114" t="s">
        <v>85</v>
      </c>
    </row>
    <row r="6" spans="1:38" s="67" customFormat="1" ht="12.95" customHeight="1">
      <c r="A6" s="85" t="s">
        <v>0</v>
      </c>
      <c r="B6" s="72" t="s">
        <v>11</v>
      </c>
      <c r="C6" s="51">
        <v>1.070541</v>
      </c>
      <c r="D6" s="51">
        <v>2.013E-3</v>
      </c>
      <c r="E6" s="51">
        <v>8.3799999999999999E-4</v>
      </c>
      <c r="F6" s="51">
        <v>6.8999999999999997E-5</v>
      </c>
      <c r="G6" s="51">
        <v>9.1466000000000006E-2</v>
      </c>
      <c r="H6" s="51">
        <v>1.0059999999999999E-3</v>
      </c>
      <c r="I6" s="51">
        <v>3.9800000000000002E-4</v>
      </c>
      <c r="J6" s="51">
        <v>2.1299999999999999E-3</v>
      </c>
      <c r="K6" s="51">
        <v>9.3000000000000005E-4</v>
      </c>
      <c r="L6" s="51">
        <v>8.1000000000000004E-5</v>
      </c>
      <c r="M6" s="51">
        <v>8.7999999999999998E-5</v>
      </c>
      <c r="N6" s="51">
        <v>8.6000000000000003E-5</v>
      </c>
      <c r="O6" s="51">
        <v>5.3000000000000001E-5</v>
      </c>
      <c r="P6" s="51">
        <v>5.7000000000000003E-5</v>
      </c>
      <c r="Q6" s="51">
        <v>7.6000000000000004E-5</v>
      </c>
      <c r="R6" s="51">
        <v>6.4999999999999994E-5</v>
      </c>
      <c r="S6" s="51">
        <v>1.2400000000000001E-4</v>
      </c>
      <c r="T6" s="51">
        <v>3.9480000000000001E-3</v>
      </c>
      <c r="U6" s="51">
        <v>3.1549999999999998E-3</v>
      </c>
      <c r="V6" s="51">
        <v>2.0100000000000001E-4</v>
      </c>
      <c r="W6" s="51">
        <v>1.46E-4</v>
      </c>
      <c r="X6" s="51">
        <v>3.88E-4</v>
      </c>
      <c r="Y6" s="51">
        <v>1.0399999999999999E-4</v>
      </c>
      <c r="Z6" s="51">
        <v>1.63E-4</v>
      </c>
      <c r="AA6" s="51">
        <v>9.1000000000000003E-5</v>
      </c>
      <c r="AB6" s="51">
        <v>1.181E-3</v>
      </c>
      <c r="AC6" s="51">
        <v>1.4999999999999999E-4</v>
      </c>
      <c r="AD6" s="51">
        <v>5.2499999999999997E-4</v>
      </c>
      <c r="AE6" s="51">
        <v>3.82E-3</v>
      </c>
      <c r="AF6" s="51">
        <v>1.5449999999999999E-3</v>
      </c>
      <c r="AG6" s="51">
        <v>2.0799999999999999E-4</v>
      </c>
      <c r="AH6" s="51">
        <v>1.562E-2</v>
      </c>
      <c r="AI6" s="51">
        <v>2.2000000000000001E-4</v>
      </c>
      <c r="AJ6" s="51">
        <v>2.2100000000000001E-4</v>
      </c>
      <c r="AK6" s="52">
        <f>SUM(C6:AJ6)</f>
        <v>1.2017070000000005</v>
      </c>
      <c r="AL6" s="109">
        <f t="shared" ref="AL6:AL39" si="0">+AK6/$AK$40</f>
        <v>0.92366085125741959</v>
      </c>
    </row>
    <row r="7" spans="1:38" s="67" customFormat="1" ht="12.95" customHeight="1">
      <c r="A7" s="85" t="s">
        <v>1</v>
      </c>
      <c r="B7" s="72" t="s">
        <v>12</v>
      </c>
      <c r="C7" s="51">
        <v>3.9300000000000001E-4</v>
      </c>
      <c r="D7" s="51">
        <v>1.3673930000000001</v>
      </c>
      <c r="E7" s="51">
        <v>9.7000000000000005E-4</v>
      </c>
      <c r="F7" s="51">
        <v>3.4E-5</v>
      </c>
      <c r="G7" s="51">
        <v>6.7400000000000001E-4</v>
      </c>
      <c r="H7" s="51">
        <v>5.1999999999999997E-5</v>
      </c>
      <c r="I7" s="51">
        <v>1.6032000000000001E-2</v>
      </c>
      <c r="J7" s="51">
        <v>6.4999999999999994E-5</v>
      </c>
      <c r="K7" s="51">
        <v>2.0999999999999999E-5</v>
      </c>
      <c r="L7" s="51">
        <v>5.1E-5</v>
      </c>
      <c r="M7" s="51">
        <v>3.8999999999999999E-5</v>
      </c>
      <c r="N7" s="51">
        <v>2.9E-5</v>
      </c>
      <c r="O7" s="51">
        <v>4.8000000000000001E-5</v>
      </c>
      <c r="P7" s="51">
        <v>3.0000000000000001E-5</v>
      </c>
      <c r="Q7" s="51">
        <v>5.1E-5</v>
      </c>
      <c r="R7" s="51">
        <v>2.4000000000000001E-5</v>
      </c>
      <c r="S7" s="51">
        <v>6.9999999999999994E-5</v>
      </c>
      <c r="T7" s="51">
        <v>8.8699999999999998E-4</v>
      </c>
      <c r="U7" s="51">
        <v>4.7699999999999999E-4</v>
      </c>
      <c r="V7" s="51">
        <v>4.5000000000000003E-5</v>
      </c>
      <c r="W7" s="51">
        <v>4.6E-5</v>
      </c>
      <c r="X7" s="51">
        <v>7.8999999999999996E-5</v>
      </c>
      <c r="Y7" s="51">
        <v>6.0999999999999999E-5</v>
      </c>
      <c r="Z7" s="51">
        <v>3.0000000000000001E-5</v>
      </c>
      <c r="AA7" s="51">
        <v>3.1999999999999999E-5</v>
      </c>
      <c r="AB7" s="51">
        <v>8.2000000000000001E-5</v>
      </c>
      <c r="AC7" s="51">
        <v>3.6999999999999998E-5</v>
      </c>
      <c r="AD7" s="51">
        <v>6.0999999999999999E-5</v>
      </c>
      <c r="AE7" s="51">
        <v>1.2E-4</v>
      </c>
      <c r="AF7" s="51">
        <v>1.1900000000000001E-4</v>
      </c>
      <c r="AG7" s="51">
        <v>9.7E-5</v>
      </c>
      <c r="AH7" s="51">
        <v>7.0899999999999999E-4</v>
      </c>
      <c r="AI7" s="51">
        <v>2.2569999999999999E-3</v>
      </c>
      <c r="AJ7" s="51">
        <v>9.3999999999999994E-5</v>
      </c>
      <c r="AK7" s="52">
        <f t="shared" ref="AK7:AK39" si="1">SUM(C7:AJ7)</f>
        <v>1.3912090000000006</v>
      </c>
      <c r="AL7" s="109">
        <f t="shared" si="0"/>
        <v>1.0693166380964607</v>
      </c>
    </row>
    <row r="8" spans="1:38" s="67" customFormat="1" ht="12.95" customHeight="1">
      <c r="A8" s="85" t="s">
        <v>2</v>
      </c>
      <c r="B8" s="72" t="s">
        <v>79</v>
      </c>
      <c r="C8" s="51">
        <v>4.4000000000000002E-4</v>
      </c>
      <c r="D8" s="51">
        <v>9.2E-5</v>
      </c>
      <c r="E8" s="51">
        <v>1.004183</v>
      </c>
      <c r="F8" s="51">
        <v>1.9999999999999999E-6</v>
      </c>
      <c r="G8" s="51">
        <v>4.0642999999999999E-2</v>
      </c>
      <c r="H8" s="51">
        <v>1.2E-5</v>
      </c>
      <c r="I8" s="51">
        <v>2.5999999999999998E-5</v>
      </c>
      <c r="J8" s="51">
        <v>2.1999999999999999E-5</v>
      </c>
      <c r="K8" s="51">
        <v>1.9999999999999999E-6</v>
      </c>
      <c r="L8" s="51">
        <v>3.9999999999999998E-6</v>
      </c>
      <c r="M8" s="51">
        <v>9.9999999999999995E-7</v>
      </c>
      <c r="N8" s="51">
        <v>9.9999999999999995E-7</v>
      </c>
      <c r="O8" s="51">
        <v>9.9999999999999995E-7</v>
      </c>
      <c r="P8" s="51">
        <v>9.9999999999999995E-7</v>
      </c>
      <c r="Q8" s="51">
        <v>9.9999999999999995E-7</v>
      </c>
      <c r="R8" s="51">
        <v>9.9999999999999995E-7</v>
      </c>
      <c r="S8" s="51">
        <v>1.9999999999999999E-6</v>
      </c>
      <c r="T8" s="51">
        <v>5.0000000000000004E-6</v>
      </c>
      <c r="U8" s="51">
        <v>3.9999999999999998E-6</v>
      </c>
      <c r="V8" s="51">
        <v>1.9999999999999999E-6</v>
      </c>
      <c r="W8" s="51">
        <v>3.0000000000000001E-6</v>
      </c>
      <c r="X8" s="51">
        <v>7.9999999999999996E-6</v>
      </c>
      <c r="Y8" s="51">
        <v>5.0000000000000004E-6</v>
      </c>
      <c r="Z8" s="51">
        <v>9.9999999999999995E-7</v>
      </c>
      <c r="AA8" s="51">
        <v>3.9999999999999998E-6</v>
      </c>
      <c r="AB8" s="51">
        <v>1.07E-4</v>
      </c>
      <c r="AC8" s="51">
        <v>3.9999999999999998E-6</v>
      </c>
      <c r="AD8" s="51">
        <v>6.0000000000000002E-6</v>
      </c>
      <c r="AE8" s="51">
        <v>3.9899999999999999E-4</v>
      </c>
      <c r="AF8" s="51">
        <v>2.0000000000000002E-5</v>
      </c>
      <c r="AG8" s="51">
        <v>1.2999999999999999E-5</v>
      </c>
      <c r="AH8" s="51">
        <v>1.474E-3</v>
      </c>
      <c r="AI8" s="51">
        <v>5.0000000000000004E-6</v>
      </c>
      <c r="AJ8" s="51">
        <v>1.5E-5</v>
      </c>
      <c r="AK8" s="52">
        <f t="shared" si="1"/>
        <v>1.0475089999999994</v>
      </c>
      <c r="AL8" s="109">
        <f t="shared" si="0"/>
        <v>0.8051405664107868</v>
      </c>
    </row>
    <row r="9" spans="1:38" s="67" customFormat="1" ht="12.95" customHeight="1">
      <c r="A9" s="85" t="s">
        <v>3</v>
      </c>
      <c r="B9" s="72" t="s">
        <v>13</v>
      </c>
      <c r="C9" s="51">
        <v>1.7000000000000001E-4</v>
      </c>
      <c r="D9" s="51">
        <v>8.1000000000000004E-5</v>
      </c>
      <c r="E9" s="51">
        <v>1.9900000000000001E-4</v>
      </c>
      <c r="F9" s="51">
        <v>1.0003580000000001</v>
      </c>
      <c r="G9" s="51">
        <v>2.5000000000000001E-4</v>
      </c>
      <c r="H9" s="51">
        <v>1.4100000000000001E-4</v>
      </c>
      <c r="I9" s="51">
        <v>2.4420000000000002E-3</v>
      </c>
      <c r="J9" s="51">
        <v>2.5279999999999999E-3</v>
      </c>
      <c r="K9" s="51">
        <v>5.5613999999999997E-2</v>
      </c>
      <c r="L9" s="51">
        <v>6.3327999999999995E-2</v>
      </c>
      <c r="M9" s="51">
        <v>9.4899999999999997E-4</v>
      </c>
      <c r="N9" s="51">
        <v>4.6059999999999999E-3</v>
      </c>
      <c r="O9" s="51">
        <v>2.8899999999999998E-4</v>
      </c>
      <c r="P9" s="51">
        <v>1.9900000000000001E-4</v>
      </c>
      <c r="Q9" s="51">
        <v>5.0799999999999999E-4</v>
      </c>
      <c r="R9" s="51">
        <v>1.9900000000000001E-4</v>
      </c>
      <c r="S9" s="51">
        <v>2.5399999999999999E-4</v>
      </c>
      <c r="T9" s="51">
        <v>2.6519999999999998E-3</v>
      </c>
      <c r="U9" s="51">
        <v>9.8019999999999999E-3</v>
      </c>
      <c r="V9" s="51">
        <v>3.2543999999999997E-2</v>
      </c>
      <c r="W9" s="51">
        <v>7.4799999999999997E-4</v>
      </c>
      <c r="X9" s="51">
        <v>2.34E-4</v>
      </c>
      <c r="Y9" s="51">
        <v>1.2799999999999999E-4</v>
      </c>
      <c r="Z9" s="51">
        <v>4.8099999999999998E-4</v>
      </c>
      <c r="AA9" s="51">
        <v>6.3199999999999997E-4</v>
      </c>
      <c r="AB9" s="51">
        <v>1.93E-4</v>
      </c>
      <c r="AC9" s="51">
        <v>3.88E-4</v>
      </c>
      <c r="AD9" s="51">
        <v>4.4799999999999999E-4</v>
      </c>
      <c r="AE9" s="51">
        <v>2.4499999999999999E-4</v>
      </c>
      <c r="AF9" s="51">
        <v>1.9599999999999999E-4</v>
      </c>
      <c r="AG9" s="51">
        <v>1.54E-4</v>
      </c>
      <c r="AH9" s="51">
        <v>3.4200000000000002E-4</v>
      </c>
      <c r="AI9" s="51">
        <v>5.1400000000000003E-4</v>
      </c>
      <c r="AJ9" s="51">
        <v>3.4900000000000003E-4</v>
      </c>
      <c r="AK9" s="52">
        <f t="shared" si="1"/>
        <v>1.1821650000000008</v>
      </c>
      <c r="AL9" s="109">
        <f t="shared" si="0"/>
        <v>0.90864040088534703</v>
      </c>
    </row>
    <row r="10" spans="1:38" s="67" customFormat="1" ht="12.95" customHeight="1">
      <c r="A10" s="85" t="s">
        <v>4</v>
      </c>
      <c r="B10" s="72" t="s">
        <v>14</v>
      </c>
      <c r="C10" s="51">
        <v>1.1115E-2</v>
      </c>
      <c r="D10" s="51">
        <v>2.3180000000000002E-3</v>
      </c>
      <c r="E10" s="51">
        <v>8.6E-3</v>
      </c>
      <c r="F10" s="51">
        <v>3.3000000000000003E-5</v>
      </c>
      <c r="G10" s="51">
        <v>1.0272699999999999</v>
      </c>
      <c r="H10" s="51">
        <v>2.9999999999999997E-4</v>
      </c>
      <c r="I10" s="51">
        <v>6.38E-4</v>
      </c>
      <c r="J10" s="51">
        <v>5.4000000000000001E-4</v>
      </c>
      <c r="K10" s="51">
        <v>3.6000000000000001E-5</v>
      </c>
      <c r="L10" s="51">
        <v>7.2999999999999999E-5</v>
      </c>
      <c r="M10" s="51">
        <v>2.0000000000000002E-5</v>
      </c>
      <c r="N10" s="51">
        <v>1.7E-5</v>
      </c>
      <c r="O10" s="51">
        <v>1.9000000000000001E-5</v>
      </c>
      <c r="P10" s="51">
        <v>1.8E-5</v>
      </c>
      <c r="Q10" s="51">
        <v>2.3E-5</v>
      </c>
      <c r="R10" s="51">
        <v>1.2999999999999999E-5</v>
      </c>
      <c r="S10" s="51">
        <v>3.1999999999999999E-5</v>
      </c>
      <c r="T10" s="51">
        <v>1.16E-4</v>
      </c>
      <c r="U10" s="51">
        <v>8.1000000000000004E-5</v>
      </c>
      <c r="V10" s="51">
        <v>3.1999999999999999E-5</v>
      </c>
      <c r="W10" s="51">
        <v>3.8999999999999999E-5</v>
      </c>
      <c r="X10" s="51">
        <v>1.36E-4</v>
      </c>
      <c r="Y10" s="51">
        <v>6.4999999999999994E-5</v>
      </c>
      <c r="Z10" s="51">
        <v>2.0000000000000002E-5</v>
      </c>
      <c r="AA10" s="51">
        <v>6.8999999999999997E-5</v>
      </c>
      <c r="AB10" s="51">
        <v>1.384E-3</v>
      </c>
      <c r="AC10" s="51">
        <v>6.2000000000000003E-5</v>
      </c>
      <c r="AD10" s="51">
        <v>1.21E-4</v>
      </c>
      <c r="AE10" s="51">
        <v>3.3050000000000002E-3</v>
      </c>
      <c r="AF10" s="51">
        <v>3.86E-4</v>
      </c>
      <c r="AG10" s="51">
        <v>1.66E-4</v>
      </c>
      <c r="AH10" s="51">
        <v>1.8998999999999999E-2</v>
      </c>
      <c r="AI10" s="51">
        <v>1.18E-4</v>
      </c>
      <c r="AJ10" s="51">
        <v>2.1499999999999999E-4</v>
      </c>
      <c r="AK10" s="52">
        <f t="shared" si="1"/>
        <v>1.0763789999999998</v>
      </c>
      <c r="AL10" s="109">
        <f t="shared" si="0"/>
        <v>0.82733074153317687</v>
      </c>
    </row>
    <row r="11" spans="1:38" s="67" customFormat="1" ht="12.95" customHeight="1">
      <c r="A11" s="85" t="s">
        <v>5</v>
      </c>
      <c r="B11" s="72" t="s">
        <v>15</v>
      </c>
      <c r="C11" s="51">
        <v>6.2100000000000002E-4</v>
      </c>
      <c r="D11" s="51">
        <v>1.7279999999999999E-3</v>
      </c>
      <c r="E11" s="51">
        <v>1.0337000000000001E-2</v>
      </c>
      <c r="F11" s="51">
        <v>7.9600000000000005E-4</v>
      </c>
      <c r="G11" s="51">
        <v>7.2300000000000001E-4</v>
      </c>
      <c r="H11" s="51">
        <v>1.07742</v>
      </c>
      <c r="I11" s="51">
        <v>1.7750000000000001E-3</v>
      </c>
      <c r="J11" s="51">
        <v>8.7000000000000001E-5</v>
      </c>
      <c r="K11" s="51">
        <v>1.116E-3</v>
      </c>
      <c r="L11" s="51">
        <v>3.9199999999999999E-4</v>
      </c>
      <c r="M11" s="51">
        <v>1.12E-4</v>
      </c>
      <c r="N11" s="51">
        <v>3.4000000000000002E-4</v>
      </c>
      <c r="O11" s="51">
        <v>3.3399999999999999E-4</v>
      </c>
      <c r="P11" s="51">
        <v>1.8000000000000001E-4</v>
      </c>
      <c r="Q11" s="51">
        <v>4.6999999999999999E-4</v>
      </c>
      <c r="R11" s="51">
        <v>7.2800000000000002E-4</v>
      </c>
      <c r="S11" s="51">
        <v>6.7599999999999995E-4</v>
      </c>
      <c r="T11" s="51">
        <v>1.3500000000000001E-3</v>
      </c>
      <c r="U11" s="51">
        <v>1.121E-3</v>
      </c>
      <c r="V11" s="51">
        <v>2.5399999999999999E-4</v>
      </c>
      <c r="W11" s="51">
        <v>3.7500000000000001E-4</v>
      </c>
      <c r="X11" s="51">
        <v>7.9100000000000004E-4</v>
      </c>
      <c r="Y11" s="51">
        <v>3.79E-4</v>
      </c>
      <c r="Z11" s="51">
        <v>8.5000000000000006E-5</v>
      </c>
      <c r="AA11" s="51">
        <v>3.6099999999999999E-4</v>
      </c>
      <c r="AB11" s="51">
        <v>2.6800000000000001E-4</v>
      </c>
      <c r="AC11" s="51">
        <v>5.8399999999999999E-4</v>
      </c>
      <c r="AD11" s="51">
        <v>1.12E-4</v>
      </c>
      <c r="AE11" s="51">
        <v>1.5590000000000001E-3</v>
      </c>
      <c r="AF11" s="51">
        <v>3.2100000000000002E-3</v>
      </c>
      <c r="AG11" s="51">
        <v>5.4000000000000001E-4</v>
      </c>
      <c r="AH11" s="51">
        <v>1.191E-3</v>
      </c>
      <c r="AI11" s="51">
        <v>8.5780000000000006E-3</v>
      </c>
      <c r="AJ11" s="51">
        <v>1.1559999999999999E-3</v>
      </c>
      <c r="AK11" s="52">
        <f t="shared" si="1"/>
        <v>1.1197489999999992</v>
      </c>
      <c r="AL11" s="109">
        <f t="shared" si="0"/>
        <v>0.86066596477730695</v>
      </c>
    </row>
    <row r="12" spans="1:38" s="67" customFormat="1" ht="12.95" customHeight="1">
      <c r="A12" s="85" t="s">
        <v>6</v>
      </c>
      <c r="B12" s="72" t="s">
        <v>16</v>
      </c>
      <c r="C12" s="51">
        <v>5.5950000000000001E-3</v>
      </c>
      <c r="D12" s="51">
        <v>3.519E-3</v>
      </c>
      <c r="E12" s="51">
        <v>1.619E-3</v>
      </c>
      <c r="F12" s="51">
        <v>2.1700000000000001E-3</v>
      </c>
      <c r="G12" s="51">
        <v>5.8019999999999999E-3</v>
      </c>
      <c r="H12" s="51">
        <v>3.5000000000000001E-3</v>
      </c>
      <c r="I12" s="51">
        <v>1.113318</v>
      </c>
      <c r="J12" s="51">
        <v>4.2160000000000001E-3</v>
      </c>
      <c r="K12" s="51">
        <v>1.1839999999999999E-3</v>
      </c>
      <c r="L12" s="51">
        <v>3.2780000000000001E-3</v>
      </c>
      <c r="M12" s="51">
        <v>2.493E-3</v>
      </c>
      <c r="N12" s="51">
        <v>1.838E-3</v>
      </c>
      <c r="O12" s="51">
        <v>3.2130000000000001E-3</v>
      </c>
      <c r="P12" s="51">
        <v>1.9919999999999998E-3</v>
      </c>
      <c r="Q12" s="51">
        <v>3.3909999999999999E-3</v>
      </c>
      <c r="R12" s="51">
        <v>1.5679999999999999E-3</v>
      </c>
      <c r="S12" s="51">
        <v>4.6239999999999996E-3</v>
      </c>
      <c r="T12" s="51">
        <v>5.5032999999999999E-2</v>
      </c>
      <c r="U12" s="51">
        <v>1.406E-2</v>
      </c>
      <c r="V12" s="51">
        <v>2.166E-3</v>
      </c>
      <c r="W12" s="51">
        <v>2.6930000000000001E-3</v>
      </c>
      <c r="X12" s="51">
        <v>5.1440000000000001E-3</v>
      </c>
      <c r="Y12" s="51">
        <v>3.9550000000000002E-3</v>
      </c>
      <c r="Z12" s="51">
        <v>1.157E-3</v>
      </c>
      <c r="AA12" s="51">
        <v>1.9849999999999998E-3</v>
      </c>
      <c r="AB12" s="51">
        <v>2.271E-3</v>
      </c>
      <c r="AC12" s="51">
        <v>2.026E-3</v>
      </c>
      <c r="AD12" s="51">
        <v>3.803E-3</v>
      </c>
      <c r="AE12" s="51">
        <v>2.8930000000000002E-3</v>
      </c>
      <c r="AF12" s="51">
        <v>7.7739999999999997E-3</v>
      </c>
      <c r="AG12" s="51">
        <v>6.2100000000000002E-3</v>
      </c>
      <c r="AH12" s="51">
        <v>4.0260000000000001E-3</v>
      </c>
      <c r="AI12" s="51">
        <v>0.15653900000000001</v>
      </c>
      <c r="AJ12" s="51">
        <v>5.9230000000000003E-3</v>
      </c>
      <c r="AK12" s="52">
        <f t="shared" si="1"/>
        <v>1.4409779999999999</v>
      </c>
      <c r="AL12" s="109">
        <f t="shared" si="0"/>
        <v>1.1075702863703161</v>
      </c>
    </row>
    <row r="13" spans="1:38" s="67" customFormat="1" ht="12.95" customHeight="1">
      <c r="A13" s="85" t="s">
        <v>7</v>
      </c>
      <c r="B13" s="72" t="s">
        <v>17</v>
      </c>
      <c r="C13" s="51">
        <v>6.4099999999999997E-4</v>
      </c>
      <c r="D13" s="51">
        <v>2.5000000000000001E-5</v>
      </c>
      <c r="E13" s="51">
        <v>8.8999999999999995E-5</v>
      </c>
      <c r="F13" s="51">
        <v>1.08E-4</v>
      </c>
      <c r="G13" s="51">
        <v>1.4799999999999999E-4</v>
      </c>
      <c r="H13" s="51">
        <v>5.6499999999999996E-4</v>
      </c>
      <c r="I13" s="51">
        <v>4.75E-4</v>
      </c>
      <c r="J13" s="51">
        <v>1.002745</v>
      </c>
      <c r="K13" s="51">
        <v>5.4100000000000003E-4</v>
      </c>
      <c r="L13" s="51">
        <v>1.2300000000000001E-4</v>
      </c>
      <c r="M13" s="51">
        <v>7.2999999999999999E-5</v>
      </c>
      <c r="N13" s="51">
        <v>1.7E-5</v>
      </c>
      <c r="O13" s="51">
        <v>9.7999999999999997E-5</v>
      </c>
      <c r="P13" s="51">
        <v>9.7E-5</v>
      </c>
      <c r="Q13" s="51">
        <v>1.3899999999999999E-4</v>
      </c>
      <c r="R13" s="51">
        <v>1.8000000000000001E-4</v>
      </c>
      <c r="S13" s="51">
        <v>1.54E-4</v>
      </c>
      <c r="T13" s="51">
        <v>9.7000000000000005E-4</v>
      </c>
      <c r="U13" s="51">
        <v>8.1000000000000004E-5</v>
      </c>
      <c r="V13" s="51">
        <v>5.7000000000000003E-5</v>
      </c>
      <c r="W13" s="51">
        <v>2.0699999999999999E-4</v>
      </c>
      <c r="X13" s="51">
        <v>1.5E-5</v>
      </c>
      <c r="Y13" s="51">
        <v>1.9000000000000001E-5</v>
      </c>
      <c r="Z13" s="51">
        <v>6.9999999999999999E-6</v>
      </c>
      <c r="AA13" s="51">
        <v>2.0999999999999999E-5</v>
      </c>
      <c r="AB13" s="51">
        <v>5.3000000000000001E-5</v>
      </c>
      <c r="AC13" s="51">
        <v>2.5999999999999998E-5</v>
      </c>
      <c r="AD13" s="51">
        <v>4.6999999999999997E-5</v>
      </c>
      <c r="AE13" s="51">
        <v>1.24E-3</v>
      </c>
      <c r="AF13" s="51">
        <v>6.0000000000000002E-5</v>
      </c>
      <c r="AG13" s="51">
        <v>6.3E-5</v>
      </c>
      <c r="AH13" s="51">
        <v>1.16E-4</v>
      </c>
      <c r="AI13" s="51">
        <v>5.4199999999999995E-4</v>
      </c>
      <c r="AJ13" s="51">
        <v>1.8000000000000001E-4</v>
      </c>
      <c r="AK13" s="52">
        <f t="shared" si="1"/>
        <v>1.009922</v>
      </c>
      <c r="AL13" s="109">
        <f t="shared" si="0"/>
        <v>0.77625029580721039</v>
      </c>
    </row>
    <row r="14" spans="1:38" s="67" customFormat="1" ht="12.95" customHeight="1">
      <c r="A14" s="85" t="s">
        <v>8</v>
      </c>
      <c r="B14" s="72" t="s">
        <v>18</v>
      </c>
      <c r="C14" s="51">
        <v>7.1900000000000002E-4</v>
      </c>
      <c r="D14" s="51">
        <v>3.4699999999999998E-4</v>
      </c>
      <c r="E14" s="51">
        <v>2.8730000000000001E-3</v>
      </c>
      <c r="F14" s="51">
        <v>2.8570000000000002E-3</v>
      </c>
      <c r="G14" s="51">
        <v>7.7800000000000005E-4</v>
      </c>
      <c r="H14" s="51">
        <v>2.63E-4</v>
      </c>
      <c r="I14" s="51">
        <v>1.64E-3</v>
      </c>
      <c r="J14" s="51">
        <v>1.2279999999999999E-3</v>
      </c>
      <c r="K14" s="51">
        <v>1.018313</v>
      </c>
      <c r="L14" s="51">
        <v>1.513E-3</v>
      </c>
      <c r="M14" s="51">
        <v>1.7769999999999999E-3</v>
      </c>
      <c r="N14" s="51">
        <v>7.0699999999999995E-4</v>
      </c>
      <c r="O14" s="51">
        <v>3.57E-4</v>
      </c>
      <c r="P14" s="51">
        <v>2.3000000000000001E-4</v>
      </c>
      <c r="Q14" s="51">
        <v>2.3900000000000001E-4</v>
      </c>
      <c r="R14" s="51">
        <v>2.9700000000000001E-4</v>
      </c>
      <c r="S14" s="51">
        <v>2.2000000000000001E-4</v>
      </c>
      <c r="T14" s="51">
        <v>1.1379999999999999E-3</v>
      </c>
      <c r="U14" s="51">
        <v>1.369E-3</v>
      </c>
      <c r="V14" s="51">
        <v>3.7230000000000002E-3</v>
      </c>
      <c r="W14" s="51">
        <v>1.1590000000000001E-3</v>
      </c>
      <c r="X14" s="51">
        <v>6.1300000000000005E-4</v>
      </c>
      <c r="Y14" s="51">
        <v>2.81E-4</v>
      </c>
      <c r="Z14" s="51">
        <v>1.3899999999999999E-4</v>
      </c>
      <c r="AA14" s="51">
        <v>9.3130000000000001E-3</v>
      </c>
      <c r="AB14" s="51">
        <v>3.4699999999999998E-4</v>
      </c>
      <c r="AC14" s="51">
        <v>6.6500000000000001E-4</v>
      </c>
      <c r="AD14" s="51">
        <v>4.6500000000000003E-4</v>
      </c>
      <c r="AE14" s="51">
        <v>4.9399999999999997E-4</v>
      </c>
      <c r="AF14" s="51">
        <v>6.7000000000000002E-4</v>
      </c>
      <c r="AG14" s="51">
        <v>3.19E-4</v>
      </c>
      <c r="AH14" s="51">
        <v>6.3000000000000003E-4</v>
      </c>
      <c r="AI14" s="51">
        <v>6.4099999999999997E-4</v>
      </c>
      <c r="AJ14" s="51">
        <v>7.8399999999999997E-4</v>
      </c>
      <c r="AK14" s="52">
        <f t="shared" si="1"/>
        <v>1.0571079999999993</v>
      </c>
      <c r="AL14" s="109">
        <f t="shared" si="0"/>
        <v>0.81251858826737899</v>
      </c>
    </row>
    <row r="15" spans="1:38" s="67" customFormat="1" ht="12.95" customHeight="1">
      <c r="A15" s="85">
        <v>10</v>
      </c>
      <c r="B15" s="72" t="s">
        <v>19</v>
      </c>
      <c r="C15" s="51">
        <v>7.4399999999999998E-4</v>
      </c>
      <c r="D15" s="51">
        <v>5.1000000000000004E-4</v>
      </c>
      <c r="E15" s="51">
        <v>1.17E-4</v>
      </c>
      <c r="F15" s="51">
        <v>3.1399999999999999E-4</v>
      </c>
      <c r="G15" s="51">
        <v>7.5900000000000002E-4</v>
      </c>
      <c r="H15" s="51">
        <v>1.1739999999999999E-3</v>
      </c>
      <c r="I15" s="51">
        <v>3.0140000000000002E-3</v>
      </c>
      <c r="J15" s="51">
        <v>4.3039999999999997E-3</v>
      </c>
      <c r="K15" s="51">
        <v>8.7019999999999997E-3</v>
      </c>
      <c r="L15" s="51">
        <v>1.0764309999999999</v>
      </c>
      <c r="M15" s="51">
        <v>7.2389999999999998E-3</v>
      </c>
      <c r="N15" s="51">
        <v>1.333E-3</v>
      </c>
      <c r="O15" s="51">
        <v>1.7619999999999999E-3</v>
      </c>
      <c r="P15" s="51">
        <v>1.835E-3</v>
      </c>
      <c r="Q15" s="51">
        <v>5.8079999999999998E-3</v>
      </c>
      <c r="R15" s="51">
        <v>1.253E-3</v>
      </c>
      <c r="S15" s="51">
        <v>1.3359999999999999E-3</v>
      </c>
      <c r="T15" s="51">
        <v>1.294E-3</v>
      </c>
      <c r="U15" s="51">
        <v>3.0248000000000001E-2</v>
      </c>
      <c r="V15" s="51">
        <v>1.439E-3</v>
      </c>
      <c r="W15" s="51">
        <v>2.2179999999999999E-3</v>
      </c>
      <c r="X15" s="51">
        <v>4.4799999999999999E-4</v>
      </c>
      <c r="Y15" s="51">
        <v>2.3800000000000001E-4</v>
      </c>
      <c r="Z15" s="51">
        <v>1.4480000000000001E-3</v>
      </c>
      <c r="AA15" s="51">
        <v>3.3500000000000001E-4</v>
      </c>
      <c r="AB15" s="51">
        <v>3.5300000000000002E-4</v>
      </c>
      <c r="AC15" s="51">
        <v>7.9299999999999998E-4</v>
      </c>
      <c r="AD15" s="51">
        <v>1.1739999999999999E-3</v>
      </c>
      <c r="AE15" s="51">
        <v>6.7400000000000001E-4</v>
      </c>
      <c r="AF15" s="51">
        <v>7.2999999999999996E-4</v>
      </c>
      <c r="AG15" s="51">
        <v>5.7899999999999998E-4</v>
      </c>
      <c r="AH15" s="51">
        <v>1.253E-3</v>
      </c>
      <c r="AI15" s="51">
        <v>1.4649999999999999E-3</v>
      </c>
      <c r="AJ15" s="51">
        <v>2.6559999999999999E-3</v>
      </c>
      <c r="AK15" s="52">
        <f t="shared" si="1"/>
        <v>1.16398</v>
      </c>
      <c r="AL15" s="109">
        <f t="shared" si="0"/>
        <v>0.89466297329266686</v>
      </c>
    </row>
    <row r="16" spans="1:38" s="67" customFormat="1" ht="12.95" customHeight="1">
      <c r="A16" s="85">
        <v>11</v>
      </c>
      <c r="B16" s="72" t="s">
        <v>20</v>
      </c>
      <c r="C16" s="51">
        <v>6.0000000000000002E-6</v>
      </c>
      <c r="D16" s="51">
        <v>3.9999999999999998E-6</v>
      </c>
      <c r="E16" s="51">
        <v>7.9999999999999996E-6</v>
      </c>
      <c r="F16" s="51">
        <v>5.7000000000000003E-5</v>
      </c>
      <c r="G16" s="51">
        <v>3.1000000000000001E-5</v>
      </c>
      <c r="H16" s="51">
        <v>6.0000000000000002E-6</v>
      </c>
      <c r="I16" s="51">
        <v>5.0000000000000002E-5</v>
      </c>
      <c r="J16" s="51">
        <v>2.9E-5</v>
      </c>
      <c r="K16" s="51">
        <v>2.3E-5</v>
      </c>
      <c r="L16" s="51">
        <v>1.3999999999999999E-4</v>
      </c>
      <c r="M16" s="51">
        <v>1.0022260000000001</v>
      </c>
      <c r="N16" s="51">
        <v>6.9999999999999999E-6</v>
      </c>
      <c r="O16" s="51">
        <v>2.0720000000000001E-3</v>
      </c>
      <c r="P16" s="51">
        <v>6.2E-4</v>
      </c>
      <c r="Q16" s="51">
        <v>1.56E-4</v>
      </c>
      <c r="R16" s="51">
        <v>9.0600000000000001E-4</v>
      </c>
      <c r="S16" s="51">
        <v>1.55E-4</v>
      </c>
      <c r="T16" s="51">
        <v>9.6000000000000002E-5</v>
      </c>
      <c r="U16" s="51">
        <v>3.6499999999999998E-4</v>
      </c>
      <c r="V16" s="51">
        <v>2.1999999999999999E-5</v>
      </c>
      <c r="W16" s="51">
        <v>1.5E-5</v>
      </c>
      <c r="X16" s="51">
        <v>1.1E-5</v>
      </c>
      <c r="Y16" s="51">
        <v>3.9999999999999998E-6</v>
      </c>
      <c r="Z16" s="51">
        <v>1.8E-5</v>
      </c>
      <c r="AA16" s="51">
        <v>5.0000000000000004E-6</v>
      </c>
      <c r="AB16" s="51">
        <v>5.0000000000000004E-6</v>
      </c>
      <c r="AC16" s="51">
        <v>1.4E-5</v>
      </c>
      <c r="AD16" s="51">
        <v>7.9999999999999996E-6</v>
      </c>
      <c r="AE16" s="51">
        <v>3.9999999999999998E-6</v>
      </c>
      <c r="AF16" s="51">
        <v>9.0000000000000002E-6</v>
      </c>
      <c r="AG16" s="51">
        <v>7.9999999999999996E-6</v>
      </c>
      <c r="AH16" s="51">
        <v>1.0000000000000001E-5</v>
      </c>
      <c r="AI16" s="51">
        <v>2.0999999999999999E-5</v>
      </c>
      <c r="AJ16" s="51">
        <v>8.3999999999999995E-5</v>
      </c>
      <c r="AK16" s="52">
        <f t="shared" si="1"/>
        <v>1.0071950000000003</v>
      </c>
      <c r="AL16" s="109">
        <f t="shared" si="0"/>
        <v>0.77415425813631489</v>
      </c>
    </row>
    <row r="17" spans="1:38" s="67" customFormat="1" ht="12.95" customHeight="1">
      <c r="A17" s="85">
        <v>12</v>
      </c>
      <c r="B17" s="72" t="s">
        <v>21</v>
      </c>
      <c r="C17" s="51">
        <v>0</v>
      </c>
      <c r="D17" s="51">
        <v>0</v>
      </c>
      <c r="E17" s="51">
        <v>0</v>
      </c>
      <c r="F17" s="51">
        <v>1.9999999999999999E-6</v>
      </c>
      <c r="G17" s="51">
        <v>1.9999999999999999E-6</v>
      </c>
      <c r="H17" s="51">
        <v>0</v>
      </c>
      <c r="I17" s="51">
        <v>1.9999999999999999E-6</v>
      </c>
      <c r="J17" s="51">
        <v>1.2E-5</v>
      </c>
      <c r="K17" s="51">
        <v>9.9999999999999995E-7</v>
      </c>
      <c r="L17" s="51">
        <v>1.9999999999999999E-6</v>
      </c>
      <c r="M17" s="51">
        <v>3.0000000000000001E-6</v>
      </c>
      <c r="N17" s="51">
        <v>1.0004980000000001</v>
      </c>
      <c r="O17" s="51">
        <v>6.4999999999999994E-5</v>
      </c>
      <c r="P17" s="51">
        <v>2.1999999999999999E-5</v>
      </c>
      <c r="Q17" s="51">
        <v>4.5000000000000003E-5</v>
      </c>
      <c r="R17" s="51">
        <v>2.5999999999999998E-5</v>
      </c>
      <c r="S17" s="51">
        <v>3.6000000000000001E-5</v>
      </c>
      <c r="T17" s="51">
        <v>1.2999999999999999E-5</v>
      </c>
      <c r="U17" s="51">
        <v>1.4E-5</v>
      </c>
      <c r="V17" s="51">
        <v>1.9999999999999999E-6</v>
      </c>
      <c r="W17" s="51">
        <v>9.9999999999999995E-7</v>
      </c>
      <c r="X17" s="51">
        <v>0</v>
      </c>
      <c r="Y17" s="51">
        <v>0</v>
      </c>
      <c r="Z17" s="51">
        <v>9.9999999999999995E-7</v>
      </c>
      <c r="AA17" s="51">
        <v>0</v>
      </c>
      <c r="AB17" s="51">
        <v>0</v>
      </c>
      <c r="AC17" s="51">
        <v>9.9999999999999995E-7</v>
      </c>
      <c r="AD17" s="51">
        <v>0</v>
      </c>
      <c r="AE17" s="51">
        <v>1.9999999999999999E-6</v>
      </c>
      <c r="AF17" s="51">
        <v>0</v>
      </c>
      <c r="AG17" s="51">
        <v>9.9999999999999995E-7</v>
      </c>
      <c r="AH17" s="51">
        <v>9.9999999999999995E-7</v>
      </c>
      <c r="AI17" s="51">
        <v>1.9999999999999999E-6</v>
      </c>
      <c r="AJ17" s="51">
        <v>3.9999999999999998E-6</v>
      </c>
      <c r="AK17" s="52">
        <f t="shared" si="1"/>
        <v>1.0007579999999998</v>
      </c>
      <c r="AL17" s="109">
        <f t="shared" si="0"/>
        <v>0.76920662539427009</v>
      </c>
    </row>
    <row r="18" spans="1:38" s="67" customFormat="1" ht="12.95" customHeight="1">
      <c r="A18" s="85">
        <v>13</v>
      </c>
      <c r="B18" s="72" t="s">
        <v>22</v>
      </c>
      <c r="C18" s="51">
        <v>1.573E-3</v>
      </c>
      <c r="D18" s="51">
        <v>1.7899999999999999E-3</v>
      </c>
      <c r="E18" s="51">
        <v>1.637E-3</v>
      </c>
      <c r="F18" s="51">
        <v>2.5014999999999999E-2</v>
      </c>
      <c r="G18" s="51">
        <v>1.4397E-2</v>
      </c>
      <c r="H18" s="51">
        <v>2.702E-3</v>
      </c>
      <c r="I18" s="51">
        <v>7.7120000000000001E-3</v>
      </c>
      <c r="J18" s="51">
        <v>1.3204E-2</v>
      </c>
      <c r="K18" s="51">
        <v>9.7269999999999995E-3</v>
      </c>
      <c r="L18" s="51">
        <v>1.0071999999999999E-2</v>
      </c>
      <c r="M18" s="51">
        <v>9.0220000000000005E-3</v>
      </c>
      <c r="N18" s="51">
        <v>2.0560000000000001E-3</v>
      </c>
      <c r="O18" s="51">
        <v>1.051307</v>
      </c>
      <c r="P18" s="51">
        <v>3.3835999999999998E-2</v>
      </c>
      <c r="Q18" s="51">
        <v>1.6306999999999999E-2</v>
      </c>
      <c r="R18" s="51">
        <v>1.3435000000000001E-2</v>
      </c>
      <c r="S18" s="51">
        <v>1.3221E-2</v>
      </c>
      <c r="T18" s="51">
        <v>4.0200000000000001E-3</v>
      </c>
      <c r="U18" s="51">
        <v>7.5236999999999998E-2</v>
      </c>
      <c r="V18" s="51">
        <v>5.6629999999999996E-3</v>
      </c>
      <c r="W18" s="51">
        <v>2.6229999999999999E-3</v>
      </c>
      <c r="X18" s="51">
        <v>4.3730000000000002E-3</v>
      </c>
      <c r="Y18" s="51">
        <v>6.5700000000000003E-4</v>
      </c>
      <c r="Z18" s="51">
        <v>3.8049999999999998E-3</v>
      </c>
      <c r="AA18" s="51">
        <v>1.47E-3</v>
      </c>
      <c r="AB18" s="51">
        <v>1.152E-3</v>
      </c>
      <c r="AC18" s="51">
        <v>4.0670000000000003E-3</v>
      </c>
      <c r="AD18" s="51">
        <v>1.503E-3</v>
      </c>
      <c r="AE18" s="51">
        <v>1.1670000000000001E-3</v>
      </c>
      <c r="AF18" s="51">
        <v>2.941E-3</v>
      </c>
      <c r="AG18" s="51">
        <v>1.2960000000000001E-3</v>
      </c>
      <c r="AH18" s="51">
        <v>3.6449999999999998E-3</v>
      </c>
      <c r="AI18" s="51">
        <v>2.532E-3</v>
      </c>
      <c r="AJ18" s="51">
        <v>5.9769999999999997E-3</v>
      </c>
      <c r="AK18" s="52">
        <f t="shared" si="1"/>
        <v>1.3491409999999999</v>
      </c>
      <c r="AL18" s="109">
        <f t="shared" si="0"/>
        <v>1.0369821633112613</v>
      </c>
    </row>
    <row r="19" spans="1:38" s="67" customFormat="1" ht="12.95" customHeight="1">
      <c r="A19" s="85">
        <v>14</v>
      </c>
      <c r="B19" s="72" t="s">
        <v>23</v>
      </c>
      <c r="C19" s="51">
        <v>5.3000000000000001E-5</v>
      </c>
      <c r="D19" s="51">
        <v>1.2999999999999999E-5</v>
      </c>
      <c r="E19" s="51">
        <v>6.6000000000000005E-5</v>
      </c>
      <c r="F19" s="51">
        <v>1.4239999999999999E-3</v>
      </c>
      <c r="G19" s="51">
        <v>1.06E-4</v>
      </c>
      <c r="H19" s="51">
        <v>4.5000000000000003E-5</v>
      </c>
      <c r="I19" s="51">
        <v>6.6799999999999997E-4</v>
      </c>
      <c r="J19" s="51">
        <v>1.12E-4</v>
      </c>
      <c r="K19" s="51">
        <v>2.8499999999999999E-4</v>
      </c>
      <c r="L19" s="51">
        <v>3.3500000000000001E-4</v>
      </c>
      <c r="M19" s="51">
        <v>1.075E-3</v>
      </c>
      <c r="N19" s="51">
        <v>3.01E-4</v>
      </c>
      <c r="O19" s="51">
        <v>4.9899999999999999E-4</v>
      </c>
      <c r="P19" s="51">
        <v>1.0379689999999999</v>
      </c>
      <c r="Q19" s="51">
        <v>1.3760000000000001E-3</v>
      </c>
      <c r="R19" s="51">
        <v>3.9249999999999997E-3</v>
      </c>
      <c r="S19" s="51">
        <v>1.343E-3</v>
      </c>
      <c r="T19" s="51">
        <v>4.2999999999999999E-4</v>
      </c>
      <c r="U19" s="51">
        <v>1.6639999999999999E-3</v>
      </c>
      <c r="V19" s="51">
        <v>2.8800000000000001E-4</v>
      </c>
      <c r="W19" s="51">
        <v>1.756E-3</v>
      </c>
      <c r="X19" s="51">
        <v>2.0100000000000001E-4</v>
      </c>
      <c r="Y19" s="51">
        <v>3.0299999999999999E-4</v>
      </c>
      <c r="Z19" s="51">
        <v>1.2300000000000001E-4</v>
      </c>
      <c r="AA19" s="51">
        <v>3.5599999999999998E-4</v>
      </c>
      <c r="AB19" s="51">
        <v>2.4000000000000001E-4</v>
      </c>
      <c r="AC19" s="51">
        <v>2.5900000000000001E-4</v>
      </c>
      <c r="AD19" s="51">
        <v>1.5100000000000001E-4</v>
      </c>
      <c r="AE19" s="51">
        <v>1.44E-4</v>
      </c>
      <c r="AF19" s="51">
        <v>2.4499999999999999E-4</v>
      </c>
      <c r="AG19" s="51">
        <v>2.5019999999999999E-3</v>
      </c>
      <c r="AH19" s="51">
        <v>2.04E-4</v>
      </c>
      <c r="AI19" s="51">
        <v>1.5579000000000001E-2</v>
      </c>
      <c r="AJ19" s="51">
        <v>2.2499999999999999E-4</v>
      </c>
      <c r="AK19" s="52">
        <f t="shared" si="1"/>
        <v>1.0742650000000002</v>
      </c>
      <c r="AL19" s="109">
        <f t="shared" si="0"/>
        <v>0.82570587037942833</v>
      </c>
    </row>
    <row r="20" spans="1:38" s="67" customFormat="1" ht="12.95" customHeight="1">
      <c r="A20" s="85">
        <v>15</v>
      </c>
      <c r="B20" s="72" t="s">
        <v>24</v>
      </c>
      <c r="C20" s="51">
        <v>1.5300000000000001E-4</v>
      </c>
      <c r="D20" s="51">
        <v>4.6999999999999997E-5</v>
      </c>
      <c r="E20" s="51">
        <v>7.6599999999999997E-4</v>
      </c>
      <c r="F20" s="51">
        <v>7.6599999999999997E-4</v>
      </c>
      <c r="G20" s="51">
        <v>3.9800000000000002E-4</v>
      </c>
      <c r="H20" s="51">
        <v>1.27E-4</v>
      </c>
      <c r="I20" s="51">
        <v>3.7599999999999998E-4</v>
      </c>
      <c r="J20" s="51">
        <v>4.37E-4</v>
      </c>
      <c r="K20" s="51">
        <v>4.2700000000000002E-4</v>
      </c>
      <c r="L20" s="51">
        <v>4.4799999999999999E-4</v>
      </c>
      <c r="M20" s="51">
        <v>4.0999999999999999E-4</v>
      </c>
      <c r="N20" s="51">
        <v>2.43E-4</v>
      </c>
      <c r="O20" s="51">
        <v>1.0578000000000001E-2</v>
      </c>
      <c r="P20" s="51">
        <v>4.5336000000000001E-2</v>
      </c>
      <c r="Q20" s="51">
        <v>1.1565570000000001</v>
      </c>
      <c r="R20" s="51">
        <v>1.2957E-2</v>
      </c>
      <c r="S20" s="51">
        <v>5.7238999999999998E-2</v>
      </c>
      <c r="T20" s="51">
        <v>7.6800000000000002E-4</v>
      </c>
      <c r="U20" s="51">
        <v>8.1910000000000004E-3</v>
      </c>
      <c r="V20" s="51">
        <v>7.7700000000000002E-4</v>
      </c>
      <c r="W20" s="51">
        <v>6.8499999999999995E-4</v>
      </c>
      <c r="X20" s="51">
        <v>6.8499999999999995E-4</v>
      </c>
      <c r="Y20" s="51">
        <v>7.5299999999999998E-4</v>
      </c>
      <c r="Z20" s="51">
        <v>5.0199999999999995E-4</v>
      </c>
      <c r="AA20" s="51">
        <v>1.041E-3</v>
      </c>
      <c r="AB20" s="51">
        <v>1.8959999999999999E-3</v>
      </c>
      <c r="AC20" s="51">
        <v>2.9629999999999999E-3</v>
      </c>
      <c r="AD20" s="51">
        <v>1.008E-3</v>
      </c>
      <c r="AE20" s="51">
        <v>3.8499999999999998E-4</v>
      </c>
      <c r="AF20" s="51">
        <v>5.4600000000000004E-4</v>
      </c>
      <c r="AG20" s="51">
        <v>6.6109999999999997E-3</v>
      </c>
      <c r="AH20" s="51">
        <v>6.7000000000000002E-4</v>
      </c>
      <c r="AI20" s="51">
        <v>6.979E-3</v>
      </c>
      <c r="AJ20" s="51">
        <v>1.0629999999999999E-3</v>
      </c>
      <c r="AK20" s="52">
        <f t="shared" si="1"/>
        <v>1.3227880000000003</v>
      </c>
      <c r="AL20" s="109">
        <f t="shared" si="0"/>
        <v>1.0167266148180041</v>
      </c>
    </row>
    <row r="21" spans="1:38" s="67" customFormat="1" ht="12.95" customHeight="1">
      <c r="A21" s="85">
        <v>16</v>
      </c>
      <c r="B21" s="72" t="s">
        <v>25</v>
      </c>
      <c r="C21" s="51">
        <v>1.5999999999999999E-5</v>
      </c>
      <c r="D21" s="51">
        <v>3.9999999999999998E-6</v>
      </c>
      <c r="E21" s="51">
        <v>1.939E-3</v>
      </c>
      <c r="F21" s="51">
        <v>8.2999999999999998E-5</v>
      </c>
      <c r="G21" s="51">
        <v>1.03E-4</v>
      </c>
      <c r="H21" s="51">
        <v>1.1E-5</v>
      </c>
      <c r="I21" s="51">
        <v>2.1999999999999999E-5</v>
      </c>
      <c r="J21" s="51">
        <v>2.6999999999999999E-5</v>
      </c>
      <c r="K21" s="51">
        <v>3.3000000000000003E-5</v>
      </c>
      <c r="L21" s="51">
        <v>4.3999999999999999E-5</v>
      </c>
      <c r="M21" s="51">
        <v>2.6999999999999999E-5</v>
      </c>
      <c r="N21" s="51">
        <v>2.0999999999999999E-5</v>
      </c>
      <c r="O21" s="51">
        <v>2.0999999999999999E-5</v>
      </c>
      <c r="P21" s="51">
        <v>1.9000000000000001E-5</v>
      </c>
      <c r="Q21" s="51">
        <v>2.0999999999999999E-5</v>
      </c>
      <c r="R21" s="51">
        <v>1.009056</v>
      </c>
      <c r="S21" s="51">
        <v>2.5000000000000001E-5</v>
      </c>
      <c r="T21" s="51">
        <v>2.4000000000000001E-5</v>
      </c>
      <c r="U21" s="51">
        <v>5.1E-5</v>
      </c>
      <c r="V21" s="51">
        <v>4.8999999999999998E-5</v>
      </c>
      <c r="W21" s="51">
        <v>4.8000000000000001E-5</v>
      </c>
      <c r="X21" s="51">
        <v>4.6E-5</v>
      </c>
      <c r="Y21" s="51">
        <v>6.9999999999999994E-5</v>
      </c>
      <c r="Z21" s="51">
        <v>1.5E-5</v>
      </c>
      <c r="AA21" s="51">
        <v>2.5399999999999999E-4</v>
      </c>
      <c r="AB21" s="51">
        <v>6.0000000000000002E-5</v>
      </c>
      <c r="AC21" s="51">
        <v>3.79E-4</v>
      </c>
      <c r="AD21" s="51">
        <v>2.5999999999999998E-5</v>
      </c>
      <c r="AE21" s="51">
        <v>3.0000000000000001E-5</v>
      </c>
      <c r="AF21" s="51">
        <v>5.3000000000000001E-5</v>
      </c>
      <c r="AG21" s="51">
        <v>7.7700000000000002E-4</v>
      </c>
      <c r="AH21" s="51">
        <v>3.1000000000000001E-5</v>
      </c>
      <c r="AI21" s="51">
        <v>1.9000000000000001E-5</v>
      </c>
      <c r="AJ21" s="51">
        <v>1.2E-4</v>
      </c>
      <c r="AK21" s="52">
        <f t="shared" si="1"/>
        <v>1.0135239999999999</v>
      </c>
      <c r="AL21" s="109">
        <f t="shared" si="0"/>
        <v>0.77901887948545234</v>
      </c>
    </row>
    <row r="22" spans="1:38" s="67" customFormat="1" ht="12.95" customHeight="1">
      <c r="A22" s="85">
        <v>17</v>
      </c>
      <c r="B22" s="72" t="s">
        <v>26</v>
      </c>
      <c r="C22" s="51">
        <v>1.5E-5</v>
      </c>
      <c r="D22" s="51">
        <v>1.9999999999999999E-6</v>
      </c>
      <c r="E22" s="51">
        <v>7.9999999999999996E-6</v>
      </c>
      <c r="F22" s="51">
        <v>9.0000000000000002E-6</v>
      </c>
      <c r="G22" s="51">
        <v>2.0999999999999999E-5</v>
      </c>
      <c r="H22" s="51">
        <v>3.9999999999999998E-6</v>
      </c>
      <c r="I22" s="51">
        <v>1.5E-5</v>
      </c>
      <c r="J22" s="51">
        <v>6.9999999999999999E-6</v>
      </c>
      <c r="K22" s="51">
        <v>1.8E-5</v>
      </c>
      <c r="L22" s="51">
        <v>1.0000000000000001E-5</v>
      </c>
      <c r="M22" s="51">
        <v>7.9999999999999996E-6</v>
      </c>
      <c r="N22" s="51">
        <v>9.0000000000000002E-6</v>
      </c>
      <c r="O22" s="51">
        <v>6.9999999999999999E-6</v>
      </c>
      <c r="P22" s="51">
        <v>2.6499999999999999E-4</v>
      </c>
      <c r="Q22" s="51">
        <v>7.7999999999999999E-5</v>
      </c>
      <c r="R22" s="51">
        <v>9.0000000000000006E-5</v>
      </c>
      <c r="S22" s="51">
        <v>1.015361</v>
      </c>
      <c r="T22" s="51">
        <v>7.9999999999999996E-6</v>
      </c>
      <c r="U22" s="51">
        <v>2.3E-5</v>
      </c>
      <c r="V22" s="51">
        <v>7.9999999999999996E-6</v>
      </c>
      <c r="W22" s="51">
        <v>7.9999999999999996E-6</v>
      </c>
      <c r="X22" s="51">
        <v>1.66E-4</v>
      </c>
      <c r="Y22" s="51">
        <v>1.5E-5</v>
      </c>
      <c r="Z22" s="51">
        <v>3.0000000000000001E-6</v>
      </c>
      <c r="AA22" s="51">
        <v>1.5999999999999999E-5</v>
      </c>
      <c r="AB22" s="51">
        <v>1.7E-5</v>
      </c>
      <c r="AC22" s="51">
        <v>5.5999999999999999E-5</v>
      </c>
      <c r="AD22" s="51">
        <v>5.0000000000000004E-6</v>
      </c>
      <c r="AE22" s="51">
        <v>8.0400000000000003E-4</v>
      </c>
      <c r="AF22" s="51">
        <v>1.1E-5</v>
      </c>
      <c r="AG22" s="51">
        <v>6.2000000000000003E-5</v>
      </c>
      <c r="AH22" s="51">
        <v>4.8999999999999998E-5</v>
      </c>
      <c r="AI22" s="51">
        <v>3.4E-5</v>
      </c>
      <c r="AJ22" s="51">
        <v>1.9000000000000001E-5</v>
      </c>
      <c r="AK22" s="52">
        <f t="shared" si="1"/>
        <v>1.0172310000000004</v>
      </c>
      <c r="AL22" s="109">
        <f t="shared" si="0"/>
        <v>0.78186816868457643</v>
      </c>
    </row>
    <row r="23" spans="1:38" s="67" customFormat="1" ht="12.95" customHeight="1">
      <c r="A23" s="85">
        <v>18</v>
      </c>
      <c r="B23" s="72" t="s">
        <v>27</v>
      </c>
      <c r="C23" s="51">
        <v>2.49E-3</v>
      </c>
      <c r="D23" s="51">
        <v>1.3910000000000001E-3</v>
      </c>
      <c r="E23" s="51">
        <v>5.0980000000000001E-3</v>
      </c>
      <c r="F23" s="51">
        <v>4.3909999999999999E-3</v>
      </c>
      <c r="G23" s="51">
        <v>5.6049999999999997E-3</v>
      </c>
      <c r="H23" s="51">
        <v>4.3569999999999998E-3</v>
      </c>
      <c r="I23" s="51">
        <v>5.2059999999999997E-3</v>
      </c>
      <c r="J23" s="51">
        <v>5.3140000000000001E-3</v>
      </c>
      <c r="K23" s="51">
        <v>2.0890000000000001E-3</v>
      </c>
      <c r="L23" s="51">
        <v>3.0620000000000001E-3</v>
      </c>
      <c r="M23" s="51">
        <v>9.2980000000000007E-3</v>
      </c>
      <c r="N23" s="51">
        <v>1.2401000000000001E-2</v>
      </c>
      <c r="O23" s="51">
        <v>4.4689999999999999E-3</v>
      </c>
      <c r="P23" s="51">
        <v>5.9449999999999998E-3</v>
      </c>
      <c r="Q23" s="51">
        <v>6.3540000000000003E-3</v>
      </c>
      <c r="R23" s="51">
        <v>8.6160000000000004E-3</v>
      </c>
      <c r="S23" s="51">
        <v>1.6029999999999999E-2</v>
      </c>
      <c r="T23" s="51">
        <v>1.0258210000000001</v>
      </c>
      <c r="U23" s="51">
        <v>5.8329999999999996E-3</v>
      </c>
      <c r="V23" s="51">
        <v>6.4469999999999996E-3</v>
      </c>
      <c r="W23" s="51">
        <v>9.3749999999999997E-3</v>
      </c>
      <c r="X23" s="51">
        <v>4.4650000000000002E-3</v>
      </c>
      <c r="Y23" s="51">
        <v>7.4989999999999996E-3</v>
      </c>
      <c r="Z23" s="51">
        <v>8.7399999999999999E-4</v>
      </c>
      <c r="AA23" s="51">
        <v>2.6719999999999999E-3</v>
      </c>
      <c r="AB23" s="51">
        <v>4.6080000000000001E-3</v>
      </c>
      <c r="AC23" s="51">
        <v>6.1250000000000002E-3</v>
      </c>
      <c r="AD23" s="51">
        <v>6.0340000000000003E-3</v>
      </c>
      <c r="AE23" s="51">
        <v>2.9390000000000002E-3</v>
      </c>
      <c r="AF23" s="51">
        <v>1.6181999999999998E-2</v>
      </c>
      <c r="AG23" s="51">
        <v>8.5640000000000004E-3</v>
      </c>
      <c r="AH23" s="51">
        <v>4.339E-3</v>
      </c>
      <c r="AI23" s="51">
        <v>2.5107999999999998E-2</v>
      </c>
      <c r="AJ23" s="51">
        <v>7.3150000000000003E-3</v>
      </c>
      <c r="AK23" s="52">
        <f t="shared" si="1"/>
        <v>1.246316</v>
      </c>
      <c r="AL23" s="109">
        <f t="shared" si="0"/>
        <v>0.9579483996479522</v>
      </c>
    </row>
    <row r="24" spans="1:38" s="67" customFormat="1" ht="12.95" customHeight="1">
      <c r="A24" s="85">
        <v>19</v>
      </c>
      <c r="B24" s="72" t="s">
        <v>28</v>
      </c>
      <c r="C24" s="51">
        <v>3.9960000000000004E-3</v>
      </c>
      <c r="D24" s="51">
        <v>2.1499999999999999E-4</v>
      </c>
      <c r="E24" s="51">
        <v>1.109E-3</v>
      </c>
      <c r="F24" s="51">
        <v>5.3439999999999998E-3</v>
      </c>
      <c r="G24" s="51">
        <v>3.2659999999999998E-3</v>
      </c>
      <c r="H24" s="51">
        <v>1.4519999999999999E-3</v>
      </c>
      <c r="I24" s="51">
        <v>8.5009999999999999E-3</v>
      </c>
      <c r="J24" s="51">
        <v>8.4209999999999997E-3</v>
      </c>
      <c r="K24" s="51">
        <v>9.7190000000000002E-3</v>
      </c>
      <c r="L24" s="51">
        <v>9.2259999999999998E-3</v>
      </c>
      <c r="M24" s="51">
        <v>8.005E-3</v>
      </c>
      <c r="N24" s="51">
        <v>3.9129999999999998E-3</v>
      </c>
      <c r="O24" s="51">
        <v>3.6219999999999998E-3</v>
      </c>
      <c r="P24" s="51">
        <v>1.462E-3</v>
      </c>
      <c r="Q24" s="51">
        <v>4.0119999999999999E-3</v>
      </c>
      <c r="R24" s="51">
        <v>2.7950000000000002E-3</v>
      </c>
      <c r="S24" s="51">
        <v>3.715E-3</v>
      </c>
      <c r="T24" s="51">
        <v>2.5409999999999999E-3</v>
      </c>
      <c r="U24" s="51">
        <v>1.0037700000000001</v>
      </c>
      <c r="V24" s="51">
        <v>4.4287E-2</v>
      </c>
      <c r="W24" s="51">
        <v>2.0947E-2</v>
      </c>
      <c r="X24" s="51">
        <v>6.705E-3</v>
      </c>
      <c r="Y24" s="51">
        <v>4.8630000000000001E-3</v>
      </c>
      <c r="Z24" s="51">
        <v>4.6767000000000003E-2</v>
      </c>
      <c r="AA24" s="51">
        <v>4.9259999999999998E-3</v>
      </c>
      <c r="AB24" s="51">
        <v>6.535E-3</v>
      </c>
      <c r="AC24" s="51">
        <v>2.0239E-2</v>
      </c>
      <c r="AD24" s="51">
        <v>1.6379999999999999E-2</v>
      </c>
      <c r="AE24" s="51">
        <v>5.5500000000000002E-3</v>
      </c>
      <c r="AF24" s="51">
        <v>3.006E-3</v>
      </c>
      <c r="AG24" s="51">
        <v>3.4770000000000001E-3</v>
      </c>
      <c r="AH24" s="51">
        <v>8.1639999999999994E-3</v>
      </c>
      <c r="AI24" s="51">
        <v>2.5270000000000002E-3</v>
      </c>
      <c r="AJ24" s="51">
        <v>6.4570000000000001E-3</v>
      </c>
      <c r="AK24" s="52">
        <f t="shared" si="1"/>
        <v>1.285914</v>
      </c>
      <c r="AL24" s="109">
        <f t="shared" si="0"/>
        <v>0.98838437313241334</v>
      </c>
    </row>
    <row r="25" spans="1:38" s="67" customFormat="1" ht="12.95" customHeight="1">
      <c r="A25" s="85">
        <v>20</v>
      </c>
      <c r="B25" s="72" t="s">
        <v>29</v>
      </c>
      <c r="C25" s="51">
        <v>1.2960000000000001E-3</v>
      </c>
      <c r="D25" s="51">
        <v>7.1199999999999996E-4</v>
      </c>
      <c r="E25" s="51">
        <v>4.5300000000000001E-4</v>
      </c>
      <c r="F25" s="51">
        <v>4.0899999999999999E-3</v>
      </c>
      <c r="G25" s="51">
        <v>3.6480000000000002E-3</v>
      </c>
      <c r="H25" s="51">
        <v>9.5299999999999996E-4</v>
      </c>
      <c r="I25" s="51">
        <v>1.3677999999999999E-2</v>
      </c>
      <c r="J25" s="51">
        <v>1.7031000000000001E-2</v>
      </c>
      <c r="K25" s="51">
        <v>5.0619999999999997E-3</v>
      </c>
      <c r="L25" s="51">
        <v>3.1350000000000002E-3</v>
      </c>
      <c r="M25" s="51">
        <v>1.0776000000000001E-2</v>
      </c>
      <c r="N25" s="51">
        <v>7.9059999999999998E-3</v>
      </c>
      <c r="O25" s="51">
        <v>2.65E-3</v>
      </c>
      <c r="P25" s="51">
        <v>1.5679999999999999E-3</v>
      </c>
      <c r="Q25" s="51">
        <v>3.166E-3</v>
      </c>
      <c r="R25" s="51">
        <v>2.0600000000000002E-3</v>
      </c>
      <c r="S25" s="51">
        <v>2.8249999999999998E-3</v>
      </c>
      <c r="T25" s="51">
        <v>3.6510000000000002E-3</v>
      </c>
      <c r="U25" s="51">
        <v>1.707E-3</v>
      </c>
      <c r="V25" s="51">
        <v>1.006761</v>
      </c>
      <c r="W25" s="51">
        <v>1.1547E-2</v>
      </c>
      <c r="X25" s="51">
        <v>3.2810000000000001E-3</v>
      </c>
      <c r="Y25" s="51">
        <v>1.196E-3</v>
      </c>
      <c r="Z25" s="51">
        <v>5.8399999999999999E-4</v>
      </c>
      <c r="AA25" s="51">
        <v>1.9949999999999998E-3</v>
      </c>
      <c r="AB25" s="51">
        <v>2.7989999999999998E-3</v>
      </c>
      <c r="AC25" s="51">
        <v>4.1029999999999999E-3</v>
      </c>
      <c r="AD25" s="51">
        <v>5.1679999999999999E-3</v>
      </c>
      <c r="AE25" s="51">
        <v>3.8549999999999999E-3</v>
      </c>
      <c r="AF25" s="51">
        <v>1.4239999999999999E-3</v>
      </c>
      <c r="AG25" s="51">
        <v>1.4779999999999999E-3</v>
      </c>
      <c r="AH25" s="51">
        <v>5.1190000000000003E-3</v>
      </c>
      <c r="AI25" s="51">
        <v>2.6229999999999999E-3</v>
      </c>
      <c r="AJ25" s="51">
        <v>2.346E-3</v>
      </c>
      <c r="AK25" s="52">
        <f t="shared" si="1"/>
        <v>1.1406460000000003</v>
      </c>
      <c r="AL25" s="109">
        <f t="shared" si="0"/>
        <v>0.87672790068075701</v>
      </c>
    </row>
    <row r="26" spans="1:38" s="67" customFormat="1" ht="12.95" customHeight="1">
      <c r="A26" s="85">
        <v>21</v>
      </c>
      <c r="B26" s="72" t="s">
        <v>30</v>
      </c>
      <c r="C26" s="51">
        <v>8.52E-4</v>
      </c>
      <c r="D26" s="51">
        <v>1.55E-4</v>
      </c>
      <c r="E26" s="51">
        <v>4.35E-4</v>
      </c>
      <c r="F26" s="51">
        <v>4.5009999999999998E-3</v>
      </c>
      <c r="G26" s="51">
        <v>5.1050000000000002E-3</v>
      </c>
      <c r="H26" s="51">
        <v>1.132E-3</v>
      </c>
      <c r="I26" s="51">
        <v>6.3169999999999997E-3</v>
      </c>
      <c r="J26" s="51">
        <v>4.2550000000000001E-3</v>
      </c>
      <c r="K26" s="51">
        <v>1.665E-3</v>
      </c>
      <c r="L26" s="51">
        <v>4.4949999999999999E-3</v>
      </c>
      <c r="M26" s="51">
        <v>2.3709999999999998E-3</v>
      </c>
      <c r="N26" s="51">
        <v>1.9550000000000001E-3</v>
      </c>
      <c r="O26" s="51">
        <v>1.387E-3</v>
      </c>
      <c r="P26" s="51">
        <v>1.8259999999999999E-3</v>
      </c>
      <c r="Q26" s="51">
        <v>2.2950000000000002E-3</v>
      </c>
      <c r="R26" s="51">
        <v>1.472E-3</v>
      </c>
      <c r="S26" s="51">
        <v>1.983E-3</v>
      </c>
      <c r="T26" s="51">
        <v>1.4499999999999999E-3</v>
      </c>
      <c r="U26" s="51">
        <v>2.4870000000000001E-3</v>
      </c>
      <c r="V26" s="51">
        <v>4.8820000000000001E-3</v>
      </c>
      <c r="W26" s="51">
        <v>1.0597589999999999</v>
      </c>
      <c r="X26" s="51">
        <v>3.493E-3</v>
      </c>
      <c r="Y26" s="51">
        <v>3.0000000000000001E-3</v>
      </c>
      <c r="Z26" s="51">
        <v>6.3699999999999998E-4</v>
      </c>
      <c r="AA26" s="51">
        <v>3.0370000000000002E-3</v>
      </c>
      <c r="AB26" s="51">
        <v>6.8539999999999998E-3</v>
      </c>
      <c r="AC26" s="51">
        <v>1.7170999999999999E-2</v>
      </c>
      <c r="AD26" s="51">
        <v>1.264E-2</v>
      </c>
      <c r="AE26" s="51">
        <v>8.8100000000000001E-3</v>
      </c>
      <c r="AF26" s="51">
        <v>3.555E-3</v>
      </c>
      <c r="AG26" s="51">
        <v>1.4530000000000001E-3</v>
      </c>
      <c r="AH26" s="51">
        <v>1.6011000000000001E-2</v>
      </c>
      <c r="AI26" s="51">
        <v>1.6199999999999999E-3</v>
      </c>
      <c r="AJ26" s="51">
        <v>1.4623000000000001E-2</v>
      </c>
      <c r="AK26" s="52">
        <f t="shared" si="1"/>
        <v>1.2036829999999996</v>
      </c>
      <c r="AL26" s="109">
        <f t="shared" si="0"/>
        <v>0.92517965229800925</v>
      </c>
    </row>
    <row r="27" spans="1:38" s="67" customFormat="1" ht="12.95" customHeight="1">
      <c r="A27" s="85">
        <v>22</v>
      </c>
      <c r="B27" s="72" t="s">
        <v>31</v>
      </c>
      <c r="C27" s="51">
        <v>3.5503E-2</v>
      </c>
      <c r="D27" s="51">
        <v>8.7589999999999994E-3</v>
      </c>
      <c r="E27" s="51">
        <v>4.0763000000000001E-2</v>
      </c>
      <c r="F27" s="51">
        <v>3.0084E-2</v>
      </c>
      <c r="G27" s="51">
        <v>0.11484800000000001</v>
      </c>
      <c r="H27" s="51">
        <v>2.1325E-2</v>
      </c>
      <c r="I27" s="51">
        <v>5.8339000000000002E-2</v>
      </c>
      <c r="J27" s="51">
        <v>3.1074999999999998E-2</v>
      </c>
      <c r="K27" s="51">
        <v>0.100369</v>
      </c>
      <c r="L27" s="51">
        <v>4.6011999999999997E-2</v>
      </c>
      <c r="M27" s="51">
        <v>3.5873000000000002E-2</v>
      </c>
      <c r="N27" s="51">
        <v>4.7850999999999998E-2</v>
      </c>
      <c r="O27" s="51">
        <v>3.2467000000000003E-2</v>
      </c>
      <c r="P27" s="51">
        <v>3.9634999999999997E-2</v>
      </c>
      <c r="Q27" s="51">
        <v>4.0637E-2</v>
      </c>
      <c r="R27" s="51">
        <v>3.5520999999999997E-2</v>
      </c>
      <c r="S27" s="51">
        <v>5.8382999999999997E-2</v>
      </c>
      <c r="T27" s="51">
        <v>3.7314E-2</v>
      </c>
      <c r="U27" s="51">
        <v>5.4996999999999997E-2</v>
      </c>
      <c r="V27" s="51">
        <v>2.5145000000000001E-2</v>
      </c>
      <c r="W27" s="51">
        <v>2.2377999999999999E-2</v>
      </c>
      <c r="X27" s="51">
        <v>1.02206</v>
      </c>
      <c r="Y27" s="51">
        <v>1.0881999999999999E-2</v>
      </c>
      <c r="Z27" s="51">
        <v>4.3909999999999999E-3</v>
      </c>
      <c r="AA27" s="51">
        <v>5.5441999999999998E-2</v>
      </c>
      <c r="AB27" s="51">
        <v>1.47E-2</v>
      </c>
      <c r="AC27" s="51">
        <v>1.8360000000000001E-2</v>
      </c>
      <c r="AD27" s="51">
        <v>1.7017000000000001E-2</v>
      </c>
      <c r="AE27" s="51">
        <v>4.7694E-2</v>
      </c>
      <c r="AF27" s="51">
        <v>4.0689999999999997E-2</v>
      </c>
      <c r="AG27" s="51">
        <v>2.2138000000000001E-2</v>
      </c>
      <c r="AH27" s="51">
        <v>6.5271999999999997E-2</v>
      </c>
      <c r="AI27" s="51">
        <v>0.17533899999999999</v>
      </c>
      <c r="AJ27" s="51">
        <v>2.0364E-2</v>
      </c>
      <c r="AK27" s="52">
        <f t="shared" si="1"/>
        <v>2.4316269999999998</v>
      </c>
      <c r="AL27" s="109">
        <f t="shared" si="0"/>
        <v>1.8690068916637119</v>
      </c>
    </row>
    <row r="28" spans="1:38" s="67" customFormat="1" ht="12.95" customHeight="1">
      <c r="A28" s="85">
        <v>23</v>
      </c>
      <c r="B28" s="72" t="s">
        <v>32</v>
      </c>
      <c r="C28" s="51">
        <v>2.9575000000000001E-2</v>
      </c>
      <c r="D28" s="51">
        <v>4.7540000000000004E-3</v>
      </c>
      <c r="E28" s="51">
        <v>2.3018E-2</v>
      </c>
      <c r="F28" s="51">
        <v>6.0304999999999997E-2</v>
      </c>
      <c r="G28" s="51">
        <v>1.7885999999999999E-2</v>
      </c>
      <c r="H28" s="51">
        <v>1.1823E-2</v>
      </c>
      <c r="I28" s="51">
        <v>2.1089E-2</v>
      </c>
      <c r="J28" s="51">
        <v>1.9125E-2</v>
      </c>
      <c r="K28" s="51">
        <v>1.6636999999999999E-2</v>
      </c>
      <c r="L28" s="51">
        <v>3.8483999999999997E-2</v>
      </c>
      <c r="M28" s="51">
        <v>1.7831E-2</v>
      </c>
      <c r="N28" s="51">
        <v>1.3769999999999999E-2</v>
      </c>
      <c r="O28" s="51">
        <v>1.5169999999999999E-2</v>
      </c>
      <c r="P28" s="51">
        <v>1.3228E-2</v>
      </c>
      <c r="Q28" s="51">
        <v>1.0763999999999999E-2</v>
      </c>
      <c r="R28" s="51">
        <v>1.017E-2</v>
      </c>
      <c r="S28" s="51">
        <v>2.6522E-2</v>
      </c>
      <c r="T28" s="51">
        <v>1.6310999999999999E-2</v>
      </c>
      <c r="U28" s="51">
        <v>2.0604000000000001E-2</v>
      </c>
      <c r="V28" s="51">
        <v>3.3923000000000002E-2</v>
      </c>
      <c r="W28" s="51">
        <v>2.0164999999999999E-2</v>
      </c>
      <c r="X28" s="51">
        <v>4.0085999999999997E-2</v>
      </c>
      <c r="Y28" s="51">
        <v>1.0705629999999999</v>
      </c>
      <c r="Z28" s="51">
        <v>5.2541999999999998E-2</v>
      </c>
      <c r="AA28" s="51">
        <v>6.0206000000000003E-2</v>
      </c>
      <c r="AB28" s="51">
        <v>2.9149999999999999E-2</v>
      </c>
      <c r="AC28" s="51">
        <v>8.2389999999999998E-3</v>
      </c>
      <c r="AD28" s="51">
        <v>6.8389999999999996E-3</v>
      </c>
      <c r="AE28" s="51">
        <v>1.5129999999999999E-2</v>
      </c>
      <c r="AF28" s="51">
        <v>2.3483E-2</v>
      </c>
      <c r="AG28" s="51">
        <v>4.0802999999999999E-2</v>
      </c>
      <c r="AH28" s="51">
        <v>2.7663E-2</v>
      </c>
      <c r="AI28" s="51">
        <v>1.204E-2</v>
      </c>
      <c r="AJ28" s="51">
        <v>0.25242300000000001</v>
      </c>
      <c r="AK28" s="52">
        <f t="shared" si="1"/>
        <v>2.0803210000000001</v>
      </c>
      <c r="AL28" s="109">
        <f t="shared" si="0"/>
        <v>1.5989846657701801</v>
      </c>
    </row>
    <row r="29" spans="1:38" s="67" customFormat="1" ht="12.95" customHeight="1">
      <c r="A29" s="85">
        <v>24</v>
      </c>
      <c r="B29" s="72" t="s">
        <v>33</v>
      </c>
      <c r="C29" s="51">
        <v>1.305E-3</v>
      </c>
      <c r="D29" s="51">
        <v>3.0899999999999998E-4</v>
      </c>
      <c r="E29" s="51">
        <v>1.748E-3</v>
      </c>
      <c r="F29" s="51">
        <v>8.3239999999999998E-3</v>
      </c>
      <c r="G29" s="51">
        <v>3.4689999999999999E-3</v>
      </c>
      <c r="H29" s="51">
        <v>3.3059999999999999E-3</v>
      </c>
      <c r="I29" s="51">
        <v>3.6059999999999998E-3</v>
      </c>
      <c r="J29" s="51">
        <v>4.6680000000000003E-3</v>
      </c>
      <c r="K29" s="51">
        <v>4.2220000000000001E-3</v>
      </c>
      <c r="L29" s="51">
        <v>5.1190000000000003E-3</v>
      </c>
      <c r="M29" s="51">
        <v>3.1220000000000002E-3</v>
      </c>
      <c r="N29" s="51">
        <v>2.8310000000000002E-3</v>
      </c>
      <c r="O29" s="51">
        <v>2.8449999999999999E-3</v>
      </c>
      <c r="P29" s="51">
        <v>2.3219999999999998E-3</v>
      </c>
      <c r="Q29" s="51">
        <v>2.1700000000000001E-3</v>
      </c>
      <c r="R29" s="51">
        <v>2.0530000000000001E-3</v>
      </c>
      <c r="S29" s="51">
        <v>6.012E-3</v>
      </c>
      <c r="T29" s="51">
        <v>3.1570000000000001E-3</v>
      </c>
      <c r="U29" s="51">
        <v>3.999E-3</v>
      </c>
      <c r="V29" s="51">
        <v>1.0031E-2</v>
      </c>
      <c r="W29" s="51">
        <v>2.9919999999999999E-3</v>
      </c>
      <c r="X29" s="51">
        <v>1.8844E-2</v>
      </c>
      <c r="Y29" s="51">
        <v>1.2574999999999999E-2</v>
      </c>
      <c r="Z29" s="51">
        <v>1.005058</v>
      </c>
      <c r="AA29" s="51">
        <v>5.7559999999999998E-3</v>
      </c>
      <c r="AB29" s="51">
        <v>1.0178E-2</v>
      </c>
      <c r="AC29" s="51">
        <v>1.601E-3</v>
      </c>
      <c r="AD29" s="51">
        <v>3.5479999999999999E-3</v>
      </c>
      <c r="AE29" s="51">
        <v>5.058E-3</v>
      </c>
      <c r="AF29" s="51">
        <v>1.3719E-2</v>
      </c>
      <c r="AG29" s="51">
        <v>8.711E-3</v>
      </c>
      <c r="AH29" s="51">
        <v>1.2187E-2</v>
      </c>
      <c r="AI29" s="51">
        <v>3.8470000000000002E-3</v>
      </c>
      <c r="AJ29" s="51">
        <v>1.2056000000000001E-2</v>
      </c>
      <c r="AK29" s="52">
        <f t="shared" si="1"/>
        <v>1.1907480000000001</v>
      </c>
      <c r="AL29" s="109">
        <f t="shared" si="0"/>
        <v>0.91523750074940857</v>
      </c>
    </row>
    <row r="30" spans="1:38" s="67" customFormat="1" ht="12.95" customHeight="1">
      <c r="A30" s="85">
        <v>25</v>
      </c>
      <c r="B30" s="72" t="s">
        <v>34</v>
      </c>
      <c r="C30" s="51">
        <v>3.1136E-2</v>
      </c>
      <c r="D30" s="51">
        <v>8.9800000000000001E-3</v>
      </c>
      <c r="E30" s="51">
        <v>2.6467999999999998E-2</v>
      </c>
      <c r="F30" s="51">
        <v>0.27630300000000002</v>
      </c>
      <c r="G30" s="51">
        <v>4.3837000000000001E-2</v>
      </c>
      <c r="H30" s="51">
        <v>1.6684000000000001E-2</v>
      </c>
      <c r="I30" s="51">
        <v>3.5499999999999997E-2</v>
      </c>
      <c r="J30" s="51">
        <v>2.0452000000000001E-2</v>
      </c>
      <c r="K30" s="51">
        <v>5.6973999999999997E-2</v>
      </c>
      <c r="L30" s="51">
        <v>0.119779</v>
      </c>
      <c r="M30" s="51">
        <v>3.3373E-2</v>
      </c>
      <c r="N30" s="51">
        <v>2.6713000000000001E-2</v>
      </c>
      <c r="O30" s="51">
        <v>2.2109E-2</v>
      </c>
      <c r="P30" s="51">
        <v>1.6905E-2</v>
      </c>
      <c r="Q30" s="51">
        <v>1.6312E-2</v>
      </c>
      <c r="R30" s="51">
        <v>1.4555E-2</v>
      </c>
      <c r="S30" s="51">
        <v>1.8799E-2</v>
      </c>
      <c r="T30" s="51">
        <v>3.3064000000000003E-2</v>
      </c>
      <c r="U30" s="51">
        <v>5.7181999999999997E-2</v>
      </c>
      <c r="V30" s="51">
        <v>4.2241000000000001E-2</v>
      </c>
      <c r="W30" s="51">
        <v>3.8136000000000003E-2</v>
      </c>
      <c r="X30" s="51">
        <v>4.7881E-2</v>
      </c>
      <c r="Y30" s="51">
        <v>2.5548999999999999E-2</v>
      </c>
      <c r="Z30" s="51">
        <v>5.8859999999999997E-3</v>
      </c>
      <c r="AA30" s="51">
        <v>1.079056</v>
      </c>
      <c r="AB30" s="51">
        <v>2.5432E-2</v>
      </c>
      <c r="AC30" s="51">
        <v>3.024E-2</v>
      </c>
      <c r="AD30" s="51">
        <v>1.9467999999999999E-2</v>
      </c>
      <c r="AE30" s="51">
        <v>1.9429999999999999E-2</v>
      </c>
      <c r="AF30" s="51">
        <v>3.2381E-2</v>
      </c>
      <c r="AG30" s="51">
        <v>1.9554999999999999E-2</v>
      </c>
      <c r="AH30" s="51">
        <v>3.2717000000000003E-2</v>
      </c>
      <c r="AI30" s="51">
        <v>4.6494000000000001E-2</v>
      </c>
      <c r="AJ30" s="51">
        <v>5.2676000000000001E-2</v>
      </c>
      <c r="AK30" s="52">
        <f t="shared" si="1"/>
        <v>2.3922669999999995</v>
      </c>
      <c r="AL30" s="109">
        <f t="shared" si="0"/>
        <v>1.8387538506932488</v>
      </c>
    </row>
    <row r="31" spans="1:38" s="67" customFormat="1" ht="12.95" customHeight="1">
      <c r="A31" s="85">
        <v>26</v>
      </c>
      <c r="B31" s="72" t="s">
        <v>35</v>
      </c>
      <c r="C31" s="51">
        <v>2.8040000000000001E-3</v>
      </c>
      <c r="D31" s="51">
        <v>6.5300000000000004E-4</v>
      </c>
      <c r="E31" s="51">
        <v>5.7910000000000001E-3</v>
      </c>
      <c r="F31" s="51">
        <v>9.6109999999999998E-3</v>
      </c>
      <c r="G31" s="51">
        <v>6.7850000000000002E-3</v>
      </c>
      <c r="H31" s="51">
        <v>5.6709999999999998E-3</v>
      </c>
      <c r="I31" s="51">
        <v>5.2649999999999997E-3</v>
      </c>
      <c r="J31" s="51">
        <v>1.1331000000000001E-2</v>
      </c>
      <c r="K31" s="51">
        <v>8.1150000000000007E-3</v>
      </c>
      <c r="L31" s="51">
        <v>6.7720000000000002E-3</v>
      </c>
      <c r="M31" s="51">
        <v>6.215E-3</v>
      </c>
      <c r="N31" s="51">
        <v>5.3379999999999999E-3</v>
      </c>
      <c r="O31" s="51">
        <v>5.8009999999999997E-3</v>
      </c>
      <c r="P31" s="51">
        <v>5.1609999999999998E-3</v>
      </c>
      <c r="Q31" s="51">
        <v>5.3810000000000004E-3</v>
      </c>
      <c r="R31" s="51">
        <v>3.5929999999999998E-3</v>
      </c>
      <c r="S31" s="51">
        <v>1.1727E-2</v>
      </c>
      <c r="T31" s="51">
        <v>5.7970000000000001E-3</v>
      </c>
      <c r="U31" s="51">
        <v>1.4940999999999999E-2</v>
      </c>
      <c r="V31" s="51">
        <v>1.0045999999999999E-2</v>
      </c>
      <c r="W31" s="51">
        <v>1.2349000000000001E-2</v>
      </c>
      <c r="X31" s="51">
        <v>2.8749E-2</v>
      </c>
      <c r="Y31" s="51">
        <v>2.8646999999999999E-2</v>
      </c>
      <c r="Z31" s="51">
        <v>3.715E-3</v>
      </c>
      <c r="AA31" s="51">
        <v>1.5462999999999999E-2</v>
      </c>
      <c r="AB31" s="51">
        <v>1.078422</v>
      </c>
      <c r="AC31" s="51">
        <v>1.5699000000000001E-2</v>
      </c>
      <c r="AD31" s="51">
        <v>8.7580000000000002E-3</v>
      </c>
      <c r="AE31" s="51">
        <v>8.5140000000000007E-3</v>
      </c>
      <c r="AF31" s="51">
        <v>2.9714000000000001E-2</v>
      </c>
      <c r="AG31" s="51">
        <v>5.4866999999999999E-2</v>
      </c>
      <c r="AH31" s="51">
        <v>2.3071000000000001E-2</v>
      </c>
      <c r="AI31" s="51">
        <v>6.1089999999999998E-3</v>
      </c>
      <c r="AJ31" s="51">
        <v>3.5020000000000003E-2</v>
      </c>
      <c r="AK31" s="52">
        <f t="shared" si="1"/>
        <v>1.485895</v>
      </c>
      <c r="AL31" s="109">
        <f t="shared" si="0"/>
        <v>1.1420945709554349</v>
      </c>
    </row>
    <row r="32" spans="1:38" s="67" customFormat="1" ht="12.95" customHeight="1">
      <c r="A32" s="85">
        <v>27</v>
      </c>
      <c r="B32" s="72" t="s">
        <v>36</v>
      </c>
      <c r="C32" s="51">
        <v>1.1670000000000001E-3</v>
      </c>
      <c r="D32" s="51">
        <v>6.78E-4</v>
      </c>
      <c r="E32" s="51">
        <v>9.3599999999999998E-4</v>
      </c>
      <c r="F32" s="51">
        <v>3.1080000000000001E-3</v>
      </c>
      <c r="G32" s="51">
        <v>1.8600000000000001E-3</v>
      </c>
      <c r="H32" s="51">
        <v>4.4200000000000001E-4</v>
      </c>
      <c r="I32" s="51">
        <v>8.9800000000000004E-4</v>
      </c>
      <c r="J32" s="51">
        <v>1.3799999999999999E-3</v>
      </c>
      <c r="K32" s="51">
        <v>1.9109999999999999E-3</v>
      </c>
      <c r="L32" s="51">
        <v>1.0640000000000001E-3</v>
      </c>
      <c r="M32" s="51">
        <v>2.3519999999999999E-3</v>
      </c>
      <c r="N32" s="51">
        <v>6.8800000000000003E-4</v>
      </c>
      <c r="O32" s="51">
        <v>1.6149999999999999E-3</v>
      </c>
      <c r="P32" s="51">
        <v>1.614E-3</v>
      </c>
      <c r="Q32" s="51">
        <v>6.02E-4</v>
      </c>
      <c r="R32" s="51">
        <v>4.17E-4</v>
      </c>
      <c r="S32" s="51">
        <v>6.2200000000000005E-4</v>
      </c>
      <c r="T32" s="51">
        <v>1.0809999999999999E-3</v>
      </c>
      <c r="U32" s="51">
        <v>1.207E-3</v>
      </c>
      <c r="V32" s="51">
        <v>1.4250000000000001E-3</v>
      </c>
      <c r="W32" s="51">
        <v>1.593E-3</v>
      </c>
      <c r="X32" s="51">
        <v>1.4679999999999999E-3</v>
      </c>
      <c r="Y32" s="51">
        <v>1.6440000000000001E-3</v>
      </c>
      <c r="Z32" s="51">
        <v>8.9800000000000004E-4</v>
      </c>
      <c r="AA32" s="51">
        <v>1.075E-3</v>
      </c>
      <c r="AB32" s="51">
        <v>1.3309999999999999E-3</v>
      </c>
      <c r="AC32" s="51">
        <v>1.0002580000000001</v>
      </c>
      <c r="AD32" s="51">
        <v>3.9800000000000002E-4</v>
      </c>
      <c r="AE32" s="51">
        <v>5.3399999999999997E-4</v>
      </c>
      <c r="AF32" s="51">
        <v>1.317E-3</v>
      </c>
      <c r="AG32" s="51">
        <v>9.859999999999999E-4</v>
      </c>
      <c r="AH32" s="51">
        <v>1.188E-3</v>
      </c>
      <c r="AI32" s="51">
        <v>5.4600000000000004E-4</v>
      </c>
      <c r="AJ32" s="51">
        <v>0.195908</v>
      </c>
      <c r="AK32" s="52">
        <f t="shared" si="1"/>
        <v>1.2342109999999997</v>
      </c>
      <c r="AL32" s="109">
        <f t="shared" si="0"/>
        <v>0.94864420602631949</v>
      </c>
    </row>
    <row r="33" spans="1:38" s="67" customFormat="1" ht="12.95" customHeight="1">
      <c r="A33" s="85">
        <v>28</v>
      </c>
      <c r="B33" s="72" t="s">
        <v>37</v>
      </c>
      <c r="C33" s="51">
        <v>4.9299999999999995E-4</v>
      </c>
      <c r="D33" s="51">
        <v>6.4199999999999999E-4</v>
      </c>
      <c r="E33" s="51">
        <v>7.3499999999999998E-4</v>
      </c>
      <c r="F33" s="51">
        <v>7.1900000000000002E-4</v>
      </c>
      <c r="G33" s="51">
        <v>2.4620000000000002E-3</v>
      </c>
      <c r="H33" s="51">
        <v>1.0839999999999999E-3</v>
      </c>
      <c r="I33" s="51">
        <v>5.13E-3</v>
      </c>
      <c r="J33" s="51">
        <v>3.0121999999999999E-2</v>
      </c>
      <c r="K33" s="51">
        <v>2.421E-3</v>
      </c>
      <c r="L33" s="51">
        <v>5.2490000000000002E-3</v>
      </c>
      <c r="M33" s="51">
        <v>3.6380000000000002E-3</v>
      </c>
      <c r="N33" s="51">
        <v>5.5339999999999999E-3</v>
      </c>
      <c r="O33" s="51">
        <v>3.2429999999999998E-3</v>
      </c>
      <c r="P33" s="51">
        <v>1.0304000000000001E-2</v>
      </c>
      <c r="Q33" s="51">
        <v>2.9721999999999998E-2</v>
      </c>
      <c r="R33" s="51">
        <v>9.8790000000000006E-3</v>
      </c>
      <c r="S33" s="51">
        <v>2.7486E-2</v>
      </c>
      <c r="T33" s="51">
        <v>3.1210000000000001E-3</v>
      </c>
      <c r="U33" s="51">
        <v>2.1389999999999998E-3</v>
      </c>
      <c r="V33" s="51">
        <v>1.0159E-2</v>
      </c>
      <c r="W33" s="51">
        <v>6.7699999999999998E-4</v>
      </c>
      <c r="X33" s="51">
        <v>1.6639999999999999E-3</v>
      </c>
      <c r="Y33" s="51">
        <v>9.8299999999999993E-4</v>
      </c>
      <c r="Z33" s="51">
        <v>2.3900000000000001E-4</v>
      </c>
      <c r="AA33" s="51">
        <v>1.054E-3</v>
      </c>
      <c r="AB33" s="51">
        <v>1.1889E-2</v>
      </c>
      <c r="AC33" s="51">
        <v>4.9100000000000001E-4</v>
      </c>
      <c r="AD33" s="51">
        <v>1.0003249999999999</v>
      </c>
      <c r="AE33" s="51">
        <v>5.5500000000000005E-4</v>
      </c>
      <c r="AF33" s="51">
        <v>6.7599999999999995E-4</v>
      </c>
      <c r="AG33" s="51">
        <v>2.3389999999999999E-3</v>
      </c>
      <c r="AH33" s="51">
        <v>9.2400000000000002E-4</v>
      </c>
      <c r="AI33" s="51">
        <v>1.423E-3</v>
      </c>
      <c r="AJ33" s="51">
        <v>1.3096E-2</v>
      </c>
      <c r="AK33" s="52">
        <f t="shared" si="1"/>
        <v>1.1906169999999998</v>
      </c>
      <c r="AL33" s="109">
        <f t="shared" si="0"/>
        <v>0.91513681100430844</v>
      </c>
    </row>
    <row r="34" spans="1:38" s="67" customFormat="1" ht="12.95" customHeight="1">
      <c r="A34" s="85">
        <v>29</v>
      </c>
      <c r="B34" s="72" t="s">
        <v>38</v>
      </c>
      <c r="C34" s="51">
        <v>1.9999999999999999E-6</v>
      </c>
      <c r="D34" s="51">
        <v>0</v>
      </c>
      <c r="E34" s="51">
        <v>1.9999999999999999E-6</v>
      </c>
      <c r="F34" s="51">
        <v>3.0000000000000001E-6</v>
      </c>
      <c r="G34" s="51">
        <v>3.0000000000000001E-6</v>
      </c>
      <c r="H34" s="51">
        <v>9.9999999999999995E-7</v>
      </c>
      <c r="I34" s="51">
        <v>1.9999999999999999E-6</v>
      </c>
      <c r="J34" s="51">
        <v>1.9999999999999999E-6</v>
      </c>
      <c r="K34" s="51">
        <v>3.0000000000000001E-6</v>
      </c>
      <c r="L34" s="51">
        <v>1.9999999999999999E-6</v>
      </c>
      <c r="M34" s="51">
        <v>1.9999999999999999E-6</v>
      </c>
      <c r="N34" s="51">
        <v>1.9999999999999999E-6</v>
      </c>
      <c r="O34" s="51">
        <v>9.9999999999999995E-7</v>
      </c>
      <c r="P34" s="51">
        <v>1.9999999999999999E-6</v>
      </c>
      <c r="Q34" s="51">
        <v>1.9999999999999999E-6</v>
      </c>
      <c r="R34" s="51">
        <v>9.9999999999999995E-7</v>
      </c>
      <c r="S34" s="51">
        <v>3.0000000000000001E-6</v>
      </c>
      <c r="T34" s="51">
        <v>1.9999999999999999E-6</v>
      </c>
      <c r="U34" s="51">
        <v>3.0000000000000001E-6</v>
      </c>
      <c r="V34" s="51">
        <v>1.9999999999999999E-6</v>
      </c>
      <c r="W34" s="51">
        <v>1.9999999999999999E-6</v>
      </c>
      <c r="X34" s="51">
        <v>2.5999999999999998E-5</v>
      </c>
      <c r="Y34" s="51">
        <v>2.5000000000000001E-5</v>
      </c>
      <c r="Z34" s="51">
        <v>9.9999999999999995E-7</v>
      </c>
      <c r="AA34" s="51">
        <v>3.9999999999999998E-6</v>
      </c>
      <c r="AB34" s="51">
        <v>7.4999999999999993E-5</v>
      </c>
      <c r="AC34" s="51">
        <v>1.9999999999999999E-6</v>
      </c>
      <c r="AD34" s="51">
        <v>9.9999999999999995E-7</v>
      </c>
      <c r="AE34" s="51">
        <v>1.0157780000000001</v>
      </c>
      <c r="AF34" s="51">
        <v>3.9999999999999998E-6</v>
      </c>
      <c r="AG34" s="51">
        <v>5.0000000000000004E-6</v>
      </c>
      <c r="AH34" s="51">
        <v>3.1999999999999999E-5</v>
      </c>
      <c r="AI34" s="51">
        <v>5.0000000000000004E-6</v>
      </c>
      <c r="AJ34" s="51">
        <v>7.9999999999999996E-6</v>
      </c>
      <c r="AK34" s="52">
        <f t="shared" si="1"/>
        <v>1.016008</v>
      </c>
      <c r="AL34" s="109">
        <f t="shared" si="0"/>
        <v>0.78092814152230783</v>
      </c>
    </row>
    <row r="35" spans="1:38" s="67" customFormat="1" ht="12.95" customHeight="1">
      <c r="A35" s="85">
        <v>30</v>
      </c>
      <c r="B35" s="72" t="s">
        <v>39</v>
      </c>
      <c r="C35" s="51">
        <v>2.13E-4</v>
      </c>
      <c r="D35" s="51">
        <v>5.5999999999999999E-5</v>
      </c>
      <c r="E35" s="51">
        <v>1.3699999999999999E-3</v>
      </c>
      <c r="F35" s="51">
        <v>1.699E-3</v>
      </c>
      <c r="G35" s="51">
        <v>1.189E-3</v>
      </c>
      <c r="H35" s="51">
        <v>1.464E-3</v>
      </c>
      <c r="I35" s="51">
        <v>1.4940000000000001E-3</v>
      </c>
      <c r="J35" s="51">
        <v>3.28E-4</v>
      </c>
      <c r="K35" s="51">
        <v>1.0529999999999999E-3</v>
      </c>
      <c r="L35" s="51">
        <v>1.7799999999999999E-3</v>
      </c>
      <c r="M35" s="51">
        <v>1.9550000000000001E-3</v>
      </c>
      <c r="N35" s="51">
        <v>2.2499999999999999E-4</v>
      </c>
      <c r="O35" s="51">
        <v>1.2080000000000001E-3</v>
      </c>
      <c r="P35" s="51">
        <v>1.9189999999999999E-3</v>
      </c>
      <c r="Q35" s="51">
        <v>1.1019999999999999E-3</v>
      </c>
      <c r="R35" s="51">
        <v>4.3399999999999998E-4</v>
      </c>
      <c r="S35" s="51">
        <v>2.3890000000000001E-3</v>
      </c>
      <c r="T35" s="51">
        <v>1.1659999999999999E-3</v>
      </c>
      <c r="U35" s="51">
        <v>1.428E-3</v>
      </c>
      <c r="V35" s="51">
        <v>3.173E-3</v>
      </c>
      <c r="W35" s="51">
        <v>7.4219999999999998E-3</v>
      </c>
      <c r="X35" s="51">
        <v>1.0449999999999999E-3</v>
      </c>
      <c r="Y35" s="51">
        <v>3.3639999999999998E-3</v>
      </c>
      <c r="Z35" s="51">
        <v>4.5600000000000003E-4</v>
      </c>
      <c r="AA35" s="51">
        <v>1.4710000000000001E-3</v>
      </c>
      <c r="AB35" s="51">
        <v>1.91E-3</v>
      </c>
      <c r="AC35" s="51">
        <v>3.8699999999999997E-4</v>
      </c>
      <c r="AD35" s="51">
        <v>9.2299999999999999E-4</v>
      </c>
      <c r="AE35" s="51">
        <v>1.5969999999999999E-3</v>
      </c>
      <c r="AF35" s="51">
        <v>1.0004059999999999</v>
      </c>
      <c r="AG35" s="51">
        <v>2.82E-3</v>
      </c>
      <c r="AH35" s="51">
        <v>3.6670000000000001E-3</v>
      </c>
      <c r="AI35" s="51">
        <v>4.9399999999999997E-4</v>
      </c>
      <c r="AJ35" s="51">
        <v>2.5869999999999999E-3</v>
      </c>
      <c r="AK35" s="52">
        <f t="shared" si="1"/>
        <v>1.0541939999999999</v>
      </c>
      <c r="AL35" s="109">
        <f t="shared" si="0"/>
        <v>0.81027881790691381</v>
      </c>
    </row>
    <row r="36" spans="1:38" s="67" customFormat="1" ht="12.95" customHeight="1">
      <c r="A36" s="85">
        <v>31</v>
      </c>
      <c r="B36" s="72" t="s">
        <v>40</v>
      </c>
      <c r="C36" s="51">
        <v>1.3958999999999999E-2</v>
      </c>
      <c r="D36" s="51">
        <v>3.2950000000000002E-3</v>
      </c>
      <c r="E36" s="51">
        <v>1.2546E-2</v>
      </c>
      <c r="F36" s="51">
        <v>5.7840000000000003E-2</v>
      </c>
      <c r="G36" s="51">
        <v>2.4816000000000001E-2</v>
      </c>
      <c r="H36" s="51">
        <v>1.1135000000000001E-2</v>
      </c>
      <c r="I36" s="51">
        <v>2.3061999999999999E-2</v>
      </c>
      <c r="J36" s="51">
        <v>3.2447999999999998E-2</v>
      </c>
      <c r="K36" s="51">
        <v>3.3602E-2</v>
      </c>
      <c r="L36" s="51">
        <v>3.6853999999999998E-2</v>
      </c>
      <c r="M36" s="51">
        <v>2.9517000000000002E-2</v>
      </c>
      <c r="N36" s="51">
        <v>2.3820999999999998E-2</v>
      </c>
      <c r="O36" s="51">
        <v>2.3647000000000001E-2</v>
      </c>
      <c r="P36" s="51">
        <v>2.2454999999999999E-2</v>
      </c>
      <c r="Q36" s="51">
        <v>2.5739999999999999E-2</v>
      </c>
      <c r="R36" s="51">
        <v>1.8851E-2</v>
      </c>
      <c r="S36" s="51">
        <v>3.1033999999999999E-2</v>
      </c>
      <c r="T36" s="51">
        <v>2.6197000000000002E-2</v>
      </c>
      <c r="U36" s="51">
        <v>5.9028999999999998E-2</v>
      </c>
      <c r="V36" s="51">
        <v>5.9089999999999997E-2</v>
      </c>
      <c r="W36" s="51">
        <v>5.8613999999999999E-2</v>
      </c>
      <c r="X36" s="51">
        <v>5.3092E-2</v>
      </c>
      <c r="Y36" s="51">
        <v>9.2245999999999995E-2</v>
      </c>
      <c r="Z36" s="51">
        <v>1.8852000000000001E-2</v>
      </c>
      <c r="AA36" s="51">
        <v>0.13070899999999999</v>
      </c>
      <c r="AB36" s="51">
        <v>7.7839000000000005E-2</v>
      </c>
      <c r="AC36" s="51">
        <v>5.8335999999999999E-2</v>
      </c>
      <c r="AD36" s="51">
        <v>3.0197000000000002E-2</v>
      </c>
      <c r="AE36" s="51">
        <v>3.6096000000000003E-2</v>
      </c>
      <c r="AF36" s="51">
        <v>6.6786999999999999E-2</v>
      </c>
      <c r="AG36" s="51">
        <v>1.083261</v>
      </c>
      <c r="AH36" s="51">
        <v>3.0235999999999999E-2</v>
      </c>
      <c r="AI36" s="51">
        <v>1.6872000000000002E-2</v>
      </c>
      <c r="AJ36" s="51">
        <v>6.5012E-2</v>
      </c>
      <c r="AK36" s="52">
        <f t="shared" si="1"/>
        <v>2.3870870000000002</v>
      </c>
      <c r="AL36" s="109">
        <f t="shared" si="0"/>
        <v>1.8347723783297587</v>
      </c>
    </row>
    <row r="37" spans="1:38" s="67" customFormat="1" ht="12.95" customHeight="1">
      <c r="A37" s="85">
        <v>32</v>
      </c>
      <c r="B37" s="72" t="s">
        <v>41</v>
      </c>
      <c r="C37" s="51">
        <v>4.4499999999999997E-4</v>
      </c>
      <c r="D37" s="51">
        <v>1.0399999999999999E-4</v>
      </c>
      <c r="E37" s="51">
        <v>1.7309999999999999E-3</v>
      </c>
      <c r="F37" s="51">
        <v>1.2290000000000001E-3</v>
      </c>
      <c r="G37" s="51">
        <v>1.0189999999999999E-3</v>
      </c>
      <c r="H37" s="51">
        <v>6.3400000000000001E-4</v>
      </c>
      <c r="I37" s="51">
        <v>7.6000000000000004E-4</v>
      </c>
      <c r="J37" s="51">
        <v>1.057E-3</v>
      </c>
      <c r="K37" s="51">
        <v>9.5399999999999999E-4</v>
      </c>
      <c r="L37" s="51">
        <v>1.0549999999999999E-3</v>
      </c>
      <c r="M37" s="51">
        <v>7.2999999999999996E-4</v>
      </c>
      <c r="N37" s="51">
        <v>5.9100000000000005E-4</v>
      </c>
      <c r="O37" s="51">
        <v>6.9499999999999998E-4</v>
      </c>
      <c r="P37" s="51">
        <v>6.4499999999999996E-4</v>
      </c>
      <c r="Q37" s="51">
        <v>7.7999999999999999E-4</v>
      </c>
      <c r="R37" s="51">
        <v>4.2000000000000002E-4</v>
      </c>
      <c r="S37" s="51">
        <v>1.108E-3</v>
      </c>
      <c r="T37" s="51">
        <v>1.0349999999999999E-3</v>
      </c>
      <c r="U37" s="51">
        <v>1.81E-3</v>
      </c>
      <c r="V37" s="51">
        <v>1.2930000000000001E-3</v>
      </c>
      <c r="W37" s="51">
        <v>1.6800000000000001E-3</v>
      </c>
      <c r="X37" s="51">
        <v>3.7330000000000002E-3</v>
      </c>
      <c r="Y37" s="51">
        <v>3.1849999999999999E-3</v>
      </c>
      <c r="Z37" s="51">
        <v>8.9499999999999996E-4</v>
      </c>
      <c r="AA37" s="51">
        <v>2.2430000000000002E-3</v>
      </c>
      <c r="AB37" s="51">
        <v>7.3650999999999994E-2</v>
      </c>
      <c r="AC37" s="51">
        <v>2.5999999999999999E-3</v>
      </c>
      <c r="AD37" s="51">
        <v>1.4369999999999999E-3</v>
      </c>
      <c r="AE37" s="51">
        <v>1.3471E-2</v>
      </c>
      <c r="AF37" s="51">
        <v>6.5279999999999999E-3</v>
      </c>
      <c r="AG37" s="51">
        <v>8.4919999999999995E-3</v>
      </c>
      <c r="AH37" s="51">
        <v>1.0144420000000001</v>
      </c>
      <c r="AI37" s="51">
        <v>8.1899999999999996E-4</v>
      </c>
      <c r="AJ37" s="51">
        <v>9.6959999999999998E-3</v>
      </c>
      <c r="AK37" s="52">
        <f t="shared" si="1"/>
        <v>1.1609669999999999</v>
      </c>
      <c r="AL37" s="109">
        <f t="shared" si="0"/>
        <v>0.89234710915536986</v>
      </c>
    </row>
    <row r="38" spans="1:38" s="67" customFormat="1" ht="12.95" customHeight="1">
      <c r="A38" s="85" t="s">
        <v>9</v>
      </c>
      <c r="B38" s="72" t="s">
        <v>42</v>
      </c>
      <c r="C38" s="51">
        <v>5.7300000000000005E-4</v>
      </c>
      <c r="D38" s="51">
        <v>8.2999999999999998E-5</v>
      </c>
      <c r="E38" s="51">
        <v>1.5089999999999999E-3</v>
      </c>
      <c r="F38" s="51">
        <v>1.4109999999999999E-3</v>
      </c>
      <c r="G38" s="51">
        <v>1.668E-3</v>
      </c>
      <c r="H38" s="51">
        <v>7.1100000000000004E-4</v>
      </c>
      <c r="I38" s="51">
        <v>1.2620000000000001E-3</v>
      </c>
      <c r="J38" s="51">
        <v>4.37E-4</v>
      </c>
      <c r="K38" s="51">
        <v>1.302E-3</v>
      </c>
      <c r="L38" s="51">
        <v>1.3619999999999999E-3</v>
      </c>
      <c r="M38" s="51">
        <v>2.0560000000000001E-3</v>
      </c>
      <c r="N38" s="51">
        <v>1.758E-3</v>
      </c>
      <c r="O38" s="51">
        <v>1.6180000000000001E-3</v>
      </c>
      <c r="P38" s="51">
        <v>9.9400000000000009E-4</v>
      </c>
      <c r="Q38" s="51">
        <v>1.219E-3</v>
      </c>
      <c r="R38" s="51">
        <v>7.9299999999999998E-4</v>
      </c>
      <c r="S38" s="51">
        <v>1.591E-3</v>
      </c>
      <c r="T38" s="51">
        <v>1.1310000000000001E-3</v>
      </c>
      <c r="U38" s="51">
        <v>9.6400000000000001E-4</v>
      </c>
      <c r="V38" s="51">
        <v>2.3449999999999999E-3</v>
      </c>
      <c r="W38" s="51">
        <v>2.0040000000000001E-3</v>
      </c>
      <c r="X38" s="51">
        <v>3.7130000000000002E-3</v>
      </c>
      <c r="Y38" s="51">
        <v>5.0460000000000001E-3</v>
      </c>
      <c r="Z38" s="51">
        <v>5.1400000000000003E-4</v>
      </c>
      <c r="AA38" s="51">
        <v>2.0270000000000002E-3</v>
      </c>
      <c r="AB38" s="51">
        <v>2.281E-3</v>
      </c>
      <c r="AC38" s="51">
        <v>2.016E-3</v>
      </c>
      <c r="AD38" s="51">
        <v>2.2430000000000002E-3</v>
      </c>
      <c r="AE38" s="51">
        <v>2.317E-3</v>
      </c>
      <c r="AF38" s="51">
        <v>4.7749999999999997E-3</v>
      </c>
      <c r="AG38" s="51">
        <v>2.947E-3</v>
      </c>
      <c r="AH38" s="51">
        <v>2.1280000000000001E-3</v>
      </c>
      <c r="AI38" s="51">
        <v>1.000885</v>
      </c>
      <c r="AJ38" s="51">
        <v>2.0079999999999998E-3</v>
      </c>
      <c r="AK38" s="52">
        <f t="shared" si="1"/>
        <v>1.0596909999999999</v>
      </c>
      <c r="AL38" s="109">
        <f t="shared" si="0"/>
        <v>0.81450394408106619</v>
      </c>
    </row>
    <row r="39" spans="1:38" s="67" customFormat="1" ht="12.95" customHeight="1" thickBot="1">
      <c r="A39" s="85" t="s">
        <v>10</v>
      </c>
      <c r="B39" s="72" t="s">
        <v>43</v>
      </c>
      <c r="C39" s="51">
        <v>5.9769999999999997E-3</v>
      </c>
      <c r="D39" s="51">
        <v>3.473E-3</v>
      </c>
      <c r="E39" s="51">
        <v>4.7920000000000003E-3</v>
      </c>
      <c r="F39" s="51">
        <v>1.5913E-2</v>
      </c>
      <c r="G39" s="51">
        <v>9.5209999999999999E-3</v>
      </c>
      <c r="H39" s="51">
        <v>2.261E-3</v>
      </c>
      <c r="I39" s="51">
        <v>4.5979999999999997E-3</v>
      </c>
      <c r="J39" s="51">
        <v>7.0670000000000004E-3</v>
      </c>
      <c r="K39" s="51">
        <v>9.7839999999999993E-3</v>
      </c>
      <c r="L39" s="51">
        <v>5.4460000000000003E-3</v>
      </c>
      <c r="M39" s="51">
        <v>1.2043E-2</v>
      </c>
      <c r="N39" s="51">
        <v>3.522E-3</v>
      </c>
      <c r="O39" s="51">
        <v>8.2699999999999996E-3</v>
      </c>
      <c r="P39" s="51">
        <v>8.2609999999999992E-3</v>
      </c>
      <c r="Q39" s="51">
        <v>3.0820000000000001E-3</v>
      </c>
      <c r="R39" s="51">
        <v>2.137E-3</v>
      </c>
      <c r="S39" s="51">
        <v>3.1840000000000002E-3</v>
      </c>
      <c r="T39" s="51">
        <v>5.5319999999999996E-3</v>
      </c>
      <c r="U39" s="51">
        <v>6.1789999999999996E-3</v>
      </c>
      <c r="V39" s="51">
        <v>7.2950000000000003E-3</v>
      </c>
      <c r="W39" s="51">
        <v>8.1539999999999998E-3</v>
      </c>
      <c r="X39" s="51">
        <v>7.5139999999999998E-3</v>
      </c>
      <c r="Y39" s="51">
        <v>8.4150000000000006E-3</v>
      </c>
      <c r="Z39" s="51">
        <v>4.5989999999999998E-3</v>
      </c>
      <c r="AA39" s="51">
        <v>5.5030000000000001E-3</v>
      </c>
      <c r="AB39" s="51">
        <v>6.8149999999999999E-3</v>
      </c>
      <c r="AC39" s="51">
        <v>1.322E-3</v>
      </c>
      <c r="AD39" s="51">
        <v>2.0349999999999999E-3</v>
      </c>
      <c r="AE39" s="51">
        <v>2.7339999999999999E-3</v>
      </c>
      <c r="AF39" s="51">
        <v>6.7429999999999999E-3</v>
      </c>
      <c r="AG39" s="51">
        <v>5.0480000000000004E-3</v>
      </c>
      <c r="AH39" s="51">
        <v>6.0829999999999999E-3</v>
      </c>
      <c r="AI39" s="51">
        <v>2.7959999999999999E-3</v>
      </c>
      <c r="AJ39" s="51">
        <v>1.0029939999999999</v>
      </c>
      <c r="AK39" s="52">
        <f t="shared" si="1"/>
        <v>1.1990919999999998</v>
      </c>
      <c r="AL39" s="109">
        <f t="shared" si="0"/>
        <v>0.92165089947546375</v>
      </c>
    </row>
    <row r="40" spans="1:38" s="67" customFormat="1" ht="12.95" customHeight="1" thickBot="1">
      <c r="A40" s="86"/>
      <c r="B40" s="107" t="s">
        <v>82</v>
      </c>
      <c r="C40" s="60">
        <f t="shared" ref="C40:AJ40" si="2">SUM(C6:C39)</f>
        <v>1.2245810000000004</v>
      </c>
      <c r="D40" s="53">
        <f t="shared" si="2"/>
        <v>1.414145</v>
      </c>
      <c r="E40" s="53">
        <f t="shared" si="2"/>
        <v>1.1627530000000001</v>
      </c>
      <c r="F40" s="53">
        <f t="shared" si="2"/>
        <v>1.5189720000000004</v>
      </c>
      <c r="G40" s="53">
        <f t="shared" si="2"/>
        <v>1.4305579999999998</v>
      </c>
      <c r="H40" s="53">
        <f t="shared" si="2"/>
        <v>1.1717629999999994</v>
      </c>
      <c r="I40" s="53">
        <f t="shared" si="2"/>
        <v>1.3433100000000009</v>
      </c>
      <c r="J40" s="53">
        <f t="shared" si="2"/>
        <v>1.2262059999999999</v>
      </c>
      <c r="K40" s="53">
        <f t="shared" si="2"/>
        <v>1.3528549999999999</v>
      </c>
      <c r="L40" s="53">
        <f t="shared" si="2"/>
        <v>1.4452210000000001</v>
      </c>
      <c r="M40" s="53">
        <f t="shared" si="2"/>
        <v>1.2047190000000001</v>
      </c>
      <c r="N40" s="53">
        <f t="shared" si="2"/>
        <v>1.1709280000000004</v>
      </c>
      <c r="O40" s="53">
        <f t="shared" si="2"/>
        <v>1.2015399999999998</v>
      </c>
      <c r="P40" s="53">
        <f t="shared" si="2"/>
        <v>1.2569520000000003</v>
      </c>
      <c r="Q40" s="53">
        <f t="shared" si="2"/>
        <v>1.3385860000000003</v>
      </c>
      <c r="R40" s="53">
        <f t="shared" si="2"/>
        <v>1.1584899999999998</v>
      </c>
      <c r="S40" s="53">
        <f t="shared" si="2"/>
        <v>1.3082849999999999</v>
      </c>
      <c r="T40" s="53">
        <f t="shared" si="2"/>
        <v>1.2411230000000002</v>
      </c>
      <c r="U40" s="53">
        <f t="shared" si="2"/>
        <v>1.3842219999999998</v>
      </c>
      <c r="V40" s="53">
        <f t="shared" si="2"/>
        <v>1.3158170000000002</v>
      </c>
      <c r="W40" s="53">
        <f t="shared" si="2"/>
        <v>1.2905639999999998</v>
      </c>
      <c r="X40" s="53">
        <f t="shared" si="2"/>
        <v>1.2611570000000003</v>
      </c>
      <c r="Y40" s="53">
        <f t="shared" si="2"/>
        <v>1.2867190000000002</v>
      </c>
      <c r="Z40" s="53">
        <f t="shared" si="2"/>
        <v>1.1549060000000002</v>
      </c>
      <c r="AA40" s="53">
        <f t="shared" si="2"/>
        <v>1.3886239999999999</v>
      </c>
      <c r="AB40" s="53">
        <f t="shared" si="2"/>
        <v>1.3640779999999999</v>
      </c>
      <c r="AC40" s="53">
        <f t="shared" si="2"/>
        <v>1.1996629999999999</v>
      </c>
      <c r="AD40" s="53">
        <f t="shared" si="2"/>
        <v>1.1428739999999997</v>
      </c>
      <c r="AE40" s="53">
        <f t="shared" si="2"/>
        <v>1.2073469999999999</v>
      </c>
      <c r="AF40" s="53">
        <f t="shared" si="2"/>
        <v>1.2699049999999998</v>
      </c>
      <c r="AG40" s="53">
        <f t="shared" si="2"/>
        <v>1.2865499999999999</v>
      </c>
      <c r="AH40" s="53">
        <f t="shared" si="2"/>
        <v>1.3022130000000001</v>
      </c>
      <c r="AI40" s="53">
        <f t="shared" si="2"/>
        <v>1.495592</v>
      </c>
      <c r="AJ40" s="55">
        <f t="shared" si="2"/>
        <v>1.7136740000000001</v>
      </c>
      <c r="AK40" s="106">
        <f>SUM(AK6:AK39)/34</f>
        <v>1.3010262352941175</v>
      </c>
      <c r="AL40" s="110"/>
    </row>
    <row r="41" spans="1:38" ht="14.25" thickBot="1">
      <c r="A41" s="108"/>
      <c r="B41" s="107" t="s">
        <v>83</v>
      </c>
      <c r="C41" s="60">
        <f t="shared" ref="C41:AJ41" si="3">+C40/$AK$40</f>
        <v>0.94124235682546742</v>
      </c>
      <c r="D41" s="53">
        <f t="shared" si="3"/>
        <v>1.0869457983530286</v>
      </c>
      <c r="E41" s="53">
        <f t="shared" si="3"/>
        <v>0.89371987163436517</v>
      </c>
      <c r="F41" s="53">
        <f t="shared" si="3"/>
        <v>1.1675183472811468</v>
      </c>
      <c r="G41" s="53">
        <f t="shared" si="3"/>
        <v>1.0995612242028305</v>
      </c>
      <c r="H41" s="53">
        <f t="shared" si="3"/>
        <v>0.90064517395001176</v>
      </c>
      <c r="I41" s="53">
        <f t="shared" si="3"/>
        <v>1.0325003167183053</v>
      </c>
      <c r="J41" s="53">
        <f t="shared" si="3"/>
        <v>0.9424913708391105</v>
      </c>
      <c r="K41" s="53">
        <f t="shared" si="3"/>
        <v>1.0398368328784435</v>
      </c>
      <c r="L41" s="53">
        <f t="shared" si="3"/>
        <v>1.11083155803794</v>
      </c>
      <c r="M41" s="53">
        <f t="shared" si="3"/>
        <v>0.92597594677070771</v>
      </c>
      <c r="N41" s="53">
        <f t="shared" si="3"/>
        <v>0.90000337290300192</v>
      </c>
      <c r="O41" s="53">
        <f t="shared" si="3"/>
        <v>0.92353249104801693</v>
      </c>
      <c r="P41" s="53">
        <f t="shared" si="3"/>
        <v>0.9661234846012513</v>
      </c>
      <c r="Q41" s="53">
        <f t="shared" si="3"/>
        <v>1.0288693369026427</v>
      </c>
      <c r="R41" s="53">
        <f t="shared" si="3"/>
        <v>0.89044322748657323</v>
      </c>
      <c r="S41" s="53">
        <f t="shared" si="3"/>
        <v>1.005579260824238</v>
      </c>
      <c r="T41" s="53">
        <f t="shared" si="3"/>
        <v>0.95395693517235236</v>
      </c>
      <c r="U41" s="53">
        <f t="shared" si="3"/>
        <v>1.0639462621497979</v>
      </c>
      <c r="V41" s="53">
        <f t="shared" si="3"/>
        <v>1.0113685368554763</v>
      </c>
      <c r="W41" s="53">
        <f t="shared" si="3"/>
        <v>0.99195847477145416</v>
      </c>
      <c r="X41" s="53">
        <f t="shared" si="3"/>
        <v>0.96935554855655603</v>
      </c>
      <c r="Y41" s="53">
        <f t="shared" si="3"/>
        <v>0.98900311545917208</v>
      </c>
      <c r="Z41" s="53">
        <f t="shared" si="3"/>
        <v>0.88768847904048254</v>
      </c>
      <c r="AA41" s="53">
        <f t="shared" si="3"/>
        <v>1.0673297450347567</v>
      </c>
      <c r="AB41" s="53">
        <f t="shared" si="3"/>
        <v>1.0484631001246709</v>
      </c>
      <c r="AC41" s="53">
        <f t="shared" si="3"/>
        <v>0.92208978378425788</v>
      </c>
      <c r="AD41" s="53">
        <f t="shared" si="3"/>
        <v>0.87844039497146265</v>
      </c>
      <c r="AE41" s="53">
        <f t="shared" si="3"/>
        <v>0.92799589066477206</v>
      </c>
      <c r="AF41" s="53">
        <f t="shared" si="3"/>
        <v>0.97607947138200313</v>
      </c>
      <c r="AG41" s="53">
        <f t="shared" si="3"/>
        <v>0.98887321800175298</v>
      </c>
      <c r="AH41" s="53">
        <f t="shared" si="3"/>
        <v>1.0009121758452582</v>
      </c>
      <c r="AI41" s="53">
        <f t="shared" si="3"/>
        <v>1.1495479179648502</v>
      </c>
      <c r="AJ41" s="55">
        <f t="shared" si="3"/>
        <v>1.3171709789638462</v>
      </c>
      <c r="AK41" s="115"/>
      <c r="AL41" s="111"/>
    </row>
    <row r="42" spans="1:38">
      <c r="AL42" s="112"/>
    </row>
    <row r="43" spans="1:38" s="193" customFormat="1" ht="11.25"/>
    <row r="44" spans="1:38" s="193" customFormat="1" ht="11.25">
      <c r="X44" s="195">
        <v>4166379</v>
      </c>
      <c r="Y44" s="195"/>
      <c r="Z44" s="195"/>
      <c r="AA44" s="195">
        <v>4093850</v>
      </c>
      <c r="AB44" s="195"/>
      <c r="AC44" s="195"/>
      <c r="AH44" s="194">
        <v>11722853</v>
      </c>
    </row>
    <row r="45" spans="1:38">
      <c r="X45" s="195">
        <f>+X44*X40</f>
        <v>5254458.0405030008</v>
      </c>
      <c r="Y45" s="195"/>
      <c r="Z45" s="195"/>
      <c r="AA45" s="195">
        <f>+AA40*AA44</f>
        <v>5684818.3623999991</v>
      </c>
      <c r="AB45" s="195"/>
      <c r="AC45" s="195"/>
      <c r="AH45" s="194">
        <f>+AH44*AH40</f>
        <v>15265651.573689001</v>
      </c>
    </row>
    <row r="46" spans="1:38">
      <c r="X46" s="195"/>
      <c r="Y46" s="195"/>
      <c r="Z46" s="195"/>
      <c r="AA46" s="195"/>
      <c r="AB46" s="195"/>
      <c r="AC46" s="195"/>
    </row>
    <row r="47" spans="1:38">
      <c r="X47" s="195"/>
      <c r="Y47" s="195"/>
      <c r="Z47" s="195"/>
      <c r="AA47" s="195"/>
      <c r="AB47" s="195"/>
      <c r="AC47" s="195">
        <f>SUM(X45:AH45)</f>
        <v>26204927.976592001</v>
      </c>
    </row>
    <row r="48" spans="1:38">
      <c r="X48" s="192"/>
      <c r="Y48" s="192"/>
      <c r="Z48" s="192"/>
      <c r="AA48" s="192"/>
      <c r="AB48" s="192"/>
      <c r="AC48" s="192"/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  <c r="B1" s="124"/>
    </row>
    <row r="2" spans="1:10" s="125" customFormat="1" ht="17.25">
      <c r="A2" s="126" t="s">
        <v>125</v>
      </c>
      <c r="B2" s="124"/>
    </row>
    <row r="3" spans="1:10" s="125" customFormat="1" ht="12" thickBot="1">
      <c r="A3" s="124"/>
      <c r="B3" s="124"/>
      <c r="J3" s="127" t="s">
        <v>126</v>
      </c>
    </row>
    <row r="4" spans="1:10" s="124" customFormat="1" ht="12.95" customHeight="1">
      <c r="A4" s="128"/>
      <c r="B4" s="140"/>
      <c r="C4" s="129" t="s">
        <v>127</v>
      </c>
      <c r="D4" s="129" t="s">
        <v>128</v>
      </c>
      <c r="E4" s="129" t="s">
        <v>129</v>
      </c>
      <c r="F4" s="129" t="s">
        <v>130</v>
      </c>
      <c r="G4" s="129" t="s">
        <v>131</v>
      </c>
      <c r="H4" s="129" t="s">
        <v>132</v>
      </c>
      <c r="I4" s="130" t="s">
        <v>133</v>
      </c>
      <c r="J4" s="196" t="s">
        <v>134</v>
      </c>
    </row>
    <row r="5" spans="1:10" s="124" customFormat="1" ht="21.75" thickBot="1">
      <c r="A5" s="131"/>
      <c r="B5" s="141"/>
      <c r="C5" s="137" t="s">
        <v>135</v>
      </c>
      <c r="D5" s="137" t="s">
        <v>45</v>
      </c>
      <c r="E5" s="137" t="s">
        <v>136</v>
      </c>
      <c r="F5" s="138" t="s">
        <v>186</v>
      </c>
      <c r="G5" s="138" t="s">
        <v>187</v>
      </c>
      <c r="H5" s="137" t="s">
        <v>47</v>
      </c>
      <c r="I5" s="139" t="s">
        <v>137</v>
      </c>
      <c r="J5" s="197"/>
    </row>
    <row r="6" spans="1:10" s="125" customFormat="1" ht="12.95" customHeight="1">
      <c r="A6" s="132" t="s">
        <v>0</v>
      </c>
      <c r="B6" s="142" t="s">
        <v>11</v>
      </c>
      <c r="C6" s="29">
        <v>322.09318003449494</v>
      </c>
      <c r="D6" s="29">
        <v>4667.2168988457715</v>
      </c>
      <c r="E6" s="29">
        <v>306.71801555883297</v>
      </c>
      <c r="F6" s="29">
        <v>207.97151908921595</v>
      </c>
      <c r="G6" s="29">
        <v>425.36758928218489</v>
      </c>
      <c r="H6" s="29">
        <v>15.236560294907001</v>
      </c>
      <c r="I6" s="31">
        <v>8185.1103680000006</v>
      </c>
      <c r="J6" s="31">
        <v>14129.714131105407</v>
      </c>
    </row>
    <row r="7" spans="1:10" s="125" customFormat="1" ht="12.95" customHeight="1">
      <c r="A7" s="133" t="s">
        <v>1</v>
      </c>
      <c r="B7" s="143" t="s">
        <v>12</v>
      </c>
      <c r="C7" s="29">
        <v>20.232156200830001</v>
      </c>
      <c r="D7" s="29">
        <v>526.66397619721602</v>
      </c>
      <c r="E7" s="29">
        <v>13.911579081647</v>
      </c>
      <c r="F7" s="29">
        <v>32.328178022336004</v>
      </c>
      <c r="G7" s="29">
        <v>36.354654393994998</v>
      </c>
      <c r="H7" s="29">
        <v>1060.1970293856164</v>
      </c>
      <c r="I7" s="31">
        <v>700.39417100000037</v>
      </c>
      <c r="J7" s="31">
        <v>2390.0817442816406</v>
      </c>
    </row>
    <row r="8" spans="1:10" s="125" customFormat="1" ht="12.95" customHeight="1">
      <c r="A8" s="133" t="s">
        <v>2</v>
      </c>
      <c r="B8" s="143" t="s">
        <v>138</v>
      </c>
      <c r="C8" s="29">
        <v>47.719427602539</v>
      </c>
      <c r="D8" s="29">
        <v>1394.7031211525273</v>
      </c>
      <c r="E8" s="29">
        <v>32.687606584950004</v>
      </c>
      <c r="F8" s="29">
        <v>0.28887991999399998</v>
      </c>
      <c r="G8" s="29">
        <v>0.52615026843799995</v>
      </c>
      <c r="H8" s="29">
        <v>1.630927279779</v>
      </c>
      <c r="I8" s="31">
        <v>2808.1869609999999</v>
      </c>
      <c r="J8" s="31">
        <v>4285.7430738082276</v>
      </c>
    </row>
    <row r="9" spans="1:10" s="125" customFormat="1" ht="12.95" customHeight="1">
      <c r="A9" s="133" t="s">
        <v>3</v>
      </c>
      <c r="B9" s="143" t="s">
        <v>13</v>
      </c>
      <c r="C9" s="29">
        <v>7.8409397715019997</v>
      </c>
      <c r="D9" s="29">
        <v>183.53010035954804</v>
      </c>
      <c r="E9" s="29">
        <v>67.749989596025998</v>
      </c>
      <c r="F9" s="29">
        <v>643.96874854833902</v>
      </c>
      <c r="G9" s="29">
        <v>604.81858176530898</v>
      </c>
      <c r="H9" s="29">
        <v>1.2554711488310009</v>
      </c>
      <c r="I9" s="31">
        <v>440.90005500000018</v>
      </c>
      <c r="J9" s="31">
        <v>1950.063886189555</v>
      </c>
    </row>
    <row r="10" spans="1:10" s="125" customFormat="1" ht="12.95" customHeight="1">
      <c r="A10" s="133" t="s">
        <v>4</v>
      </c>
      <c r="B10" s="143" t="s">
        <v>14</v>
      </c>
      <c r="C10" s="29">
        <v>532.09438719333298</v>
      </c>
      <c r="D10" s="29">
        <v>7773.6025438371753</v>
      </c>
      <c r="E10" s="29">
        <v>356.270032072665</v>
      </c>
      <c r="F10" s="29">
        <v>5.7505192379160004</v>
      </c>
      <c r="G10" s="29">
        <v>10.364939351069998</v>
      </c>
      <c r="H10" s="29">
        <v>15.195961139577998</v>
      </c>
      <c r="I10" s="31">
        <v>17555.725180000001</v>
      </c>
      <c r="J10" s="31">
        <v>26249.003562831738</v>
      </c>
    </row>
    <row r="11" spans="1:10" s="125" customFormat="1" ht="12.95" customHeight="1">
      <c r="A11" s="133" t="s">
        <v>5</v>
      </c>
      <c r="B11" s="143" t="s">
        <v>15</v>
      </c>
      <c r="C11" s="29">
        <v>53.269817678674002</v>
      </c>
      <c r="D11" s="29">
        <v>1666.4312613520185</v>
      </c>
      <c r="E11" s="29">
        <v>159.81579586688201</v>
      </c>
      <c r="F11" s="29">
        <v>76.892602991879016</v>
      </c>
      <c r="G11" s="29">
        <v>156.29420850617294</v>
      </c>
      <c r="H11" s="29">
        <v>-76.445013112280989</v>
      </c>
      <c r="I11" s="31">
        <v>25304.651003000006</v>
      </c>
      <c r="J11" s="31">
        <v>27340.909676283351</v>
      </c>
    </row>
    <row r="12" spans="1:10" s="125" customFormat="1" ht="12.95" customHeight="1">
      <c r="A12" s="133" t="s">
        <v>6</v>
      </c>
      <c r="B12" s="143" t="s">
        <v>16</v>
      </c>
      <c r="C12" s="29">
        <v>170.445941962392</v>
      </c>
      <c r="D12" s="29">
        <v>1654.1199917377023</v>
      </c>
      <c r="E12" s="29">
        <v>525.09217015957904</v>
      </c>
      <c r="F12" s="29">
        <v>994.2984690925</v>
      </c>
      <c r="G12" s="29">
        <v>1345.9167023085417</v>
      </c>
      <c r="H12" s="29">
        <v>15.824693974575</v>
      </c>
      <c r="I12" s="31">
        <v>21602.353633999992</v>
      </c>
      <c r="J12" s="31">
        <v>26308.051603235283</v>
      </c>
    </row>
    <row r="13" spans="1:10" s="125" customFormat="1" ht="12.95" customHeight="1">
      <c r="A13" s="133" t="s">
        <v>7</v>
      </c>
      <c r="B13" s="143" t="s">
        <v>17</v>
      </c>
      <c r="C13" s="29">
        <v>6.1145776063150157</v>
      </c>
      <c r="D13" s="29">
        <v>84.86084622202624</v>
      </c>
      <c r="E13" s="29">
        <v>89.458564857253009</v>
      </c>
      <c r="F13" s="29">
        <v>5.727586392828</v>
      </c>
      <c r="G13" s="29">
        <v>7.2859227911020001</v>
      </c>
      <c r="H13" s="29">
        <v>-1.1753011879998823E-3</v>
      </c>
      <c r="I13" s="31">
        <v>121.451684</v>
      </c>
      <c r="J13" s="31">
        <v>314.89800656833626</v>
      </c>
    </row>
    <row r="14" spans="1:10" s="125" customFormat="1" ht="12.95" customHeight="1">
      <c r="A14" s="133" t="s">
        <v>8</v>
      </c>
      <c r="B14" s="143" t="s">
        <v>18</v>
      </c>
      <c r="C14" s="29">
        <v>18.282096899571002</v>
      </c>
      <c r="D14" s="29">
        <v>829.51339279281183</v>
      </c>
      <c r="E14" s="29">
        <v>108.85338931487699</v>
      </c>
      <c r="F14" s="29">
        <v>92.181026481464983</v>
      </c>
      <c r="G14" s="29">
        <v>101.620118907703</v>
      </c>
      <c r="H14" s="29">
        <v>0.45755942354000001</v>
      </c>
      <c r="I14" s="31">
        <v>364.09496699999994</v>
      </c>
      <c r="J14" s="31">
        <v>1515.0025508199678</v>
      </c>
    </row>
    <row r="15" spans="1:10" s="125" customFormat="1" ht="12.95" customHeight="1">
      <c r="A15" s="133">
        <v>10</v>
      </c>
      <c r="B15" s="143" t="s">
        <v>19</v>
      </c>
      <c r="C15" s="29">
        <v>44.590193726923005</v>
      </c>
      <c r="D15" s="29">
        <v>509.34980662539499</v>
      </c>
      <c r="E15" s="29">
        <v>161.690219010768</v>
      </c>
      <c r="F15" s="29">
        <v>1993.8194419247159</v>
      </c>
      <c r="G15" s="29">
        <v>1902.7402364881759</v>
      </c>
      <c r="H15" s="29">
        <v>-39.077219364247995</v>
      </c>
      <c r="I15" s="31">
        <v>2859.788935</v>
      </c>
      <c r="J15" s="31">
        <v>7432.9016134117301</v>
      </c>
    </row>
    <row r="16" spans="1:10" s="125" customFormat="1" ht="12.95" customHeight="1">
      <c r="A16" s="133">
        <v>11</v>
      </c>
      <c r="B16" s="143" t="s">
        <v>20</v>
      </c>
      <c r="C16" s="29">
        <v>0.40359442252300004</v>
      </c>
      <c r="D16" s="29">
        <v>5.4369960233330001</v>
      </c>
      <c r="E16" s="29">
        <v>1.7691934477540001</v>
      </c>
      <c r="F16" s="29">
        <v>24.159632425409001</v>
      </c>
      <c r="G16" s="29">
        <v>25.855647033074995</v>
      </c>
      <c r="H16" s="29">
        <v>-0.28020855603800027</v>
      </c>
      <c r="I16" s="31">
        <v>542.63816000000008</v>
      </c>
      <c r="J16" s="31">
        <v>599.98301479605607</v>
      </c>
    </row>
    <row r="17" spans="1:10" s="125" customFormat="1" ht="12.95" customHeight="1">
      <c r="A17" s="133">
        <v>12</v>
      </c>
      <c r="B17" s="143" t="s">
        <v>21</v>
      </c>
      <c r="C17" s="29">
        <v>5.3241813662999959E-2</v>
      </c>
      <c r="D17" s="29">
        <v>0.56280580453699758</v>
      </c>
      <c r="E17" s="29">
        <v>0.22073619269799999</v>
      </c>
      <c r="F17" s="29">
        <v>1.005229007062</v>
      </c>
      <c r="G17" s="29">
        <v>1.3300158865729992</v>
      </c>
      <c r="H17" s="29">
        <v>-2.2682014865999738E-2</v>
      </c>
      <c r="I17" s="31">
        <v>711.86588600000016</v>
      </c>
      <c r="J17" s="31">
        <v>715.01523268966719</v>
      </c>
    </row>
    <row r="18" spans="1:10" s="125" customFormat="1" ht="12.95" customHeight="1">
      <c r="A18" s="133">
        <v>13</v>
      </c>
      <c r="B18" s="143" t="s">
        <v>22</v>
      </c>
      <c r="C18" s="29">
        <v>129.29735057625501</v>
      </c>
      <c r="D18" s="29">
        <v>1571.5799548502462</v>
      </c>
      <c r="E18" s="29">
        <v>479.20901964062909</v>
      </c>
      <c r="F18" s="29">
        <v>4986.0140481590079</v>
      </c>
      <c r="G18" s="29">
        <v>5453.1723177549638</v>
      </c>
      <c r="H18" s="29">
        <v>-83.64245521059101</v>
      </c>
      <c r="I18" s="31">
        <v>14668.418002</v>
      </c>
      <c r="J18" s="31">
        <v>27204.048237770512</v>
      </c>
    </row>
    <row r="19" spans="1:10" s="125" customFormat="1" ht="12.95" customHeight="1">
      <c r="A19" s="133">
        <v>14</v>
      </c>
      <c r="B19" s="143" t="s">
        <v>23</v>
      </c>
      <c r="C19" s="29">
        <v>5.4565975074879995</v>
      </c>
      <c r="D19" s="29">
        <v>100.55238032470996</v>
      </c>
      <c r="E19" s="29">
        <v>39.421738538623003</v>
      </c>
      <c r="F19" s="29">
        <v>254.90777677504795</v>
      </c>
      <c r="G19" s="29">
        <v>2909.0039518548342</v>
      </c>
      <c r="H19" s="29">
        <v>-96.687776305699956</v>
      </c>
      <c r="I19" s="31">
        <v>17337.371100000004</v>
      </c>
      <c r="J19" s="31">
        <v>20550.025768695006</v>
      </c>
    </row>
    <row r="20" spans="1:10" s="125" customFormat="1" ht="12.95" customHeight="1">
      <c r="A20" s="133">
        <v>15</v>
      </c>
      <c r="B20" s="143" t="s">
        <v>24</v>
      </c>
      <c r="C20" s="29">
        <v>777.79779887400093</v>
      </c>
      <c r="D20" s="29">
        <v>3554.2838478022231</v>
      </c>
      <c r="E20" s="29">
        <v>310.07749762146</v>
      </c>
      <c r="F20" s="29">
        <v>2606.140542873396</v>
      </c>
      <c r="G20" s="29">
        <v>8422.7145239048732</v>
      </c>
      <c r="H20" s="29">
        <v>92.495359248191008</v>
      </c>
      <c r="I20" s="31">
        <v>317329.61213600007</v>
      </c>
      <c r="J20" s="31">
        <v>333093.12170632422</v>
      </c>
    </row>
    <row r="21" spans="1:10" s="125" customFormat="1" ht="12.95" customHeight="1">
      <c r="A21" s="133">
        <v>16</v>
      </c>
      <c r="B21" s="143" t="s">
        <v>25</v>
      </c>
      <c r="C21" s="29">
        <v>0.8576040155789999</v>
      </c>
      <c r="D21" s="29">
        <v>203.15255413965679</v>
      </c>
      <c r="E21" s="29">
        <v>34.110330076826003</v>
      </c>
      <c r="F21" s="29">
        <v>12.686133220835989</v>
      </c>
      <c r="G21" s="29">
        <v>217.11312698792577</v>
      </c>
      <c r="H21" s="29">
        <v>-2.7546779621299962</v>
      </c>
      <c r="I21" s="31">
        <v>3572.8991219999994</v>
      </c>
      <c r="J21" s="31">
        <v>4038.0641924786928</v>
      </c>
    </row>
    <row r="22" spans="1:10" s="125" customFormat="1" ht="12.95" customHeight="1">
      <c r="A22" s="133">
        <v>17</v>
      </c>
      <c r="B22" s="143" t="s">
        <v>26</v>
      </c>
      <c r="C22" s="29">
        <v>4.5069352240649998</v>
      </c>
      <c r="D22" s="29">
        <v>213.39718349442703</v>
      </c>
      <c r="E22" s="29">
        <v>59.978933911371001</v>
      </c>
      <c r="F22" s="29">
        <v>77.207834204918015</v>
      </c>
      <c r="G22" s="29">
        <v>225.10272121695405</v>
      </c>
      <c r="H22" s="29">
        <v>-6.5818005457660025</v>
      </c>
      <c r="I22" s="31">
        <v>420.45444099999992</v>
      </c>
      <c r="J22" s="31">
        <v>994.06624850596904</v>
      </c>
    </row>
    <row r="23" spans="1:10" s="125" customFormat="1" ht="12.95" customHeight="1">
      <c r="A23" s="133">
        <v>18</v>
      </c>
      <c r="B23" s="143" t="s">
        <v>27</v>
      </c>
      <c r="C23" s="29">
        <v>204.69573072824201</v>
      </c>
      <c r="D23" s="29">
        <v>2420.8454463994717</v>
      </c>
      <c r="E23" s="29">
        <v>979.45916536304594</v>
      </c>
      <c r="F23" s="29">
        <v>470.36795289618294</v>
      </c>
      <c r="G23" s="29">
        <v>741.72103841763987</v>
      </c>
      <c r="H23" s="29">
        <v>-8.0603074427590009</v>
      </c>
      <c r="I23" s="31">
        <v>10094.899481</v>
      </c>
      <c r="J23" s="31">
        <v>14903.928507361823</v>
      </c>
    </row>
    <row r="24" spans="1:10" s="125" customFormat="1" ht="12.95" customHeight="1">
      <c r="A24" s="133">
        <v>19</v>
      </c>
      <c r="B24" s="143" t="s">
        <v>28</v>
      </c>
      <c r="C24" s="29">
        <v>149.79214332746599</v>
      </c>
      <c r="D24" s="29">
        <v>6466.5481504768995</v>
      </c>
      <c r="E24" s="29">
        <v>2727.0020034063123</v>
      </c>
      <c r="F24" s="29">
        <v>65785.273751972083</v>
      </c>
      <c r="G24" s="29">
        <v>61443.837604411332</v>
      </c>
      <c r="H24" s="29">
        <v>0.7064432983240001</v>
      </c>
      <c r="I24" s="31">
        <v>1769.9843000000001</v>
      </c>
      <c r="J24" s="31">
        <v>138343.14439689243</v>
      </c>
    </row>
    <row r="25" spans="1:10" s="125" customFormat="1" ht="12.95" customHeight="1">
      <c r="A25" s="133">
        <v>20</v>
      </c>
      <c r="B25" s="143" t="s">
        <v>29</v>
      </c>
      <c r="C25" s="29">
        <v>93.014363715629997</v>
      </c>
      <c r="D25" s="29">
        <v>1726.9284343795648</v>
      </c>
      <c r="E25" s="29">
        <v>824.6782286424401</v>
      </c>
      <c r="F25" s="29">
        <v>125.97592180158399</v>
      </c>
      <c r="G25" s="29">
        <v>189.24283318967599</v>
      </c>
      <c r="H25" s="29">
        <v>0.89955813524900019</v>
      </c>
      <c r="I25" s="31">
        <v>1469.3520900000003</v>
      </c>
      <c r="J25" s="31">
        <v>4430.0914298641437</v>
      </c>
    </row>
    <row r="26" spans="1:10" s="125" customFormat="1" ht="12.95" customHeight="1">
      <c r="A26" s="133">
        <v>21</v>
      </c>
      <c r="B26" s="143" t="s">
        <v>30</v>
      </c>
      <c r="C26" s="29">
        <v>259.450422867165</v>
      </c>
      <c r="D26" s="29">
        <v>4407.6526838289874</v>
      </c>
      <c r="E26" s="29">
        <v>3870.0478356560598</v>
      </c>
      <c r="F26" s="29">
        <v>175.47168352674203</v>
      </c>
      <c r="G26" s="29">
        <v>231.18454893029997</v>
      </c>
      <c r="H26" s="29">
        <v>0.41196772424</v>
      </c>
      <c r="I26" s="31">
        <v>1239.038284</v>
      </c>
      <c r="J26" s="31">
        <v>10183.257426533493</v>
      </c>
    </row>
    <row r="27" spans="1:10" s="125" customFormat="1" ht="12.95" customHeight="1">
      <c r="A27" s="133">
        <v>22</v>
      </c>
      <c r="B27" s="143" t="s">
        <v>31</v>
      </c>
      <c r="C27" s="29">
        <v>3763.2354225371591</v>
      </c>
      <c r="D27" s="29">
        <v>72482.079037837015</v>
      </c>
      <c r="E27" s="29">
        <v>5507.5415533533733</v>
      </c>
      <c r="F27" s="29">
        <v>5643.3427871979911</v>
      </c>
      <c r="G27" s="29">
        <v>17623.746621470567</v>
      </c>
      <c r="H27" s="29">
        <v>124.57989563468199</v>
      </c>
      <c r="I27" s="31">
        <v>31323.525964999997</v>
      </c>
      <c r="J27" s="31">
        <v>136468.05128303077</v>
      </c>
    </row>
    <row r="28" spans="1:10" s="125" customFormat="1" ht="12.95" customHeight="1">
      <c r="A28" s="133">
        <v>23</v>
      </c>
      <c r="B28" s="143" t="s">
        <v>32</v>
      </c>
      <c r="C28" s="29">
        <v>579.43535343982899</v>
      </c>
      <c r="D28" s="29">
        <v>31064.303493381303</v>
      </c>
      <c r="E28" s="29">
        <v>2020.4765480313008</v>
      </c>
      <c r="F28" s="29">
        <v>1479.008491187526</v>
      </c>
      <c r="G28" s="29">
        <v>2155.0292626658847</v>
      </c>
      <c r="H28" s="29">
        <v>6.831763824048001</v>
      </c>
      <c r="I28" s="31">
        <v>10550.840386999998</v>
      </c>
      <c r="J28" s="31">
        <v>47855.925299529888</v>
      </c>
    </row>
    <row r="29" spans="1:10" s="125" customFormat="1" ht="12.95" customHeight="1">
      <c r="A29" s="133">
        <v>24</v>
      </c>
      <c r="B29" s="143" t="s">
        <v>33</v>
      </c>
      <c r="C29" s="29">
        <v>239.57660011386898</v>
      </c>
      <c r="D29" s="29">
        <v>111716.28866749439</v>
      </c>
      <c r="E29" s="29">
        <v>671.67247748367595</v>
      </c>
      <c r="F29" s="29">
        <v>308.32315644727998</v>
      </c>
      <c r="G29" s="29">
        <v>565.92651885914586</v>
      </c>
      <c r="H29" s="29">
        <v>1.98040926246</v>
      </c>
      <c r="I29" s="31">
        <v>1546.2991750000001</v>
      </c>
      <c r="J29" s="31">
        <v>115050.06700466081</v>
      </c>
    </row>
    <row r="30" spans="1:10" s="125" customFormat="1" ht="12.95" customHeight="1">
      <c r="A30" s="133">
        <v>25</v>
      </c>
      <c r="B30" s="143" t="s">
        <v>34</v>
      </c>
      <c r="C30" s="29">
        <v>1260.8479135203938</v>
      </c>
      <c r="D30" s="29">
        <v>17849.890016467743</v>
      </c>
      <c r="E30" s="29">
        <v>4669.4898433943399</v>
      </c>
      <c r="F30" s="29">
        <v>3945.336887590619</v>
      </c>
      <c r="G30" s="29">
        <v>4991.0230792019229</v>
      </c>
      <c r="H30" s="29">
        <v>33.794339015901002</v>
      </c>
      <c r="I30" s="31">
        <v>15018.447457000002</v>
      </c>
      <c r="J30" s="31">
        <v>47768.829536190926</v>
      </c>
    </row>
    <row r="31" spans="1:10" s="125" customFormat="1" ht="12.95" customHeight="1">
      <c r="A31" s="133">
        <v>26</v>
      </c>
      <c r="B31" s="143" t="s">
        <v>35</v>
      </c>
      <c r="C31" s="29">
        <v>698.99290313541314</v>
      </c>
      <c r="D31" s="29">
        <v>15970.146104951731</v>
      </c>
      <c r="E31" s="29">
        <v>2238.1536178120823</v>
      </c>
      <c r="F31" s="29">
        <v>1079.3373995987449</v>
      </c>
      <c r="G31" s="29">
        <v>1618.1958545221639</v>
      </c>
      <c r="H31" s="29">
        <v>3.2215420569189996</v>
      </c>
      <c r="I31" s="31">
        <v>8517.2547549999999</v>
      </c>
      <c r="J31" s="31">
        <v>30125.30217707705</v>
      </c>
    </row>
    <row r="32" spans="1:10" s="125" customFormat="1" ht="12.95" customHeight="1">
      <c r="A32" s="133">
        <v>27</v>
      </c>
      <c r="B32" s="143" t="s">
        <v>36</v>
      </c>
      <c r="C32" s="29">
        <v>23.718352313722001</v>
      </c>
      <c r="D32" s="29">
        <v>1824.7214063737792</v>
      </c>
      <c r="E32" s="29">
        <v>81644.213936290224</v>
      </c>
      <c r="F32" s="29">
        <v>83.977935419215996</v>
      </c>
      <c r="G32" s="29">
        <v>108.70883598669199</v>
      </c>
      <c r="H32" s="29">
        <v>0.47190480683500019</v>
      </c>
      <c r="I32" s="31">
        <v>470.23768799999993</v>
      </c>
      <c r="J32" s="31">
        <v>84156.050059190457</v>
      </c>
    </row>
    <row r="33" spans="1:10" s="125" customFormat="1" ht="12.95" customHeight="1">
      <c r="A33" s="133">
        <v>28</v>
      </c>
      <c r="B33" s="143" t="s">
        <v>37</v>
      </c>
      <c r="C33" s="29">
        <v>43.256080500365996</v>
      </c>
      <c r="D33" s="29">
        <v>7146.4967998954398</v>
      </c>
      <c r="E33" s="29">
        <v>40739.778841483028</v>
      </c>
      <c r="F33" s="29">
        <v>201.51455831235199</v>
      </c>
      <c r="G33" s="29">
        <v>402.96098489283997</v>
      </c>
      <c r="H33" s="29">
        <v>1.6143787190960004</v>
      </c>
      <c r="I33" s="31">
        <v>8997.4079529999999</v>
      </c>
      <c r="J33" s="31">
        <v>57533.029596803121</v>
      </c>
    </row>
    <row r="34" spans="1:10" s="125" customFormat="1" ht="12.95" customHeight="1">
      <c r="A34" s="133">
        <v>29</v>
      </c>
      <c r="B34" s="143" t="s">
        <v>38</v>
      </c>
      <c r="C34" s="29">
        <v>682.14441693720914</v>
      </c>
      <c r="D34" s="29">
        <v>12384.773982827261</v>
      </c>
      <c r="E34" s="29">
        <v>69733.366552690772</v>
      </c>
      <c r="F34" s="29">
        <v>0.25333706808999995</v>
      </c>
      <c r="G34" s="29">
        <v>0.57808893661100003</v>
      </c>
      <c r="H34" s="29">
        <v>2.982175027E-3</v>
      </c>
      <c r="I34" s="31">
        <v>1.966237</v>
      </c>
      <c r="J34" s="31">
        <v>82803.08559763497</v>
      </c>
    </row>
    <row r="35" spans="1:10" s="125" customFormat="1" ht="12.95" customHeight="1">
      <c r="A35" s="133">
        <v>30</v>
      </c>
      <c r="B35" s="143" t="s">
        <v>39</v>
      </c>
      <c r="C35" s="29">
        <v>60.057748118025003</v>
      </c>
      <c r="D35" s="29">
        <v>6022.6807272155902</v>
      </c>
      <c r="E35" s="29">
        <v>188.38969744069101</v>
      </c>
      <c r="F35" s="29">
        <v>99.879669449687015</v>
      </c>
      <c r="G35" s="29">
        <v>129.59162025715102</v>
      </c>
      <c r="H35" s="29">
        <v>-0.13377125879000007</v>
      </c>
      <c r="I35" s="31">
        <v>557.682909</v>
      </c>
      <c r="J35" s="31">
        <v>7058.1486002223537</v>
      </c>
    </row>
    <row r="36" spans="1:10" s="125" customFormat="1" ht="12.95" customHeight="1">
      <c r="A36" s="133">
        <v>31</v>
      </c>
      <c r="B36" s="143" t="s">
        <v>40</v>
      </c>
      <c r="C36" s="29">
        <v>770.23439958126698</v>
      </c>
      <c r="D36" s="29">
        <v>17353.536884155805</v>
      </c>
      <c r="E36" s="29">
        <v>8545.5229576265046</v>
      </c>
      <c r="F36" s="29">
        <v>4687.6472530643032</v>
      </c>
      <c r="G36" s="29">
        <v>9644.4518182778811</v>
      </c>
      <c r="H36" s="29">
        <v>8.6030099465890011</v>
      </c>
      <c r="I36" s="31">
        <v>22822.822652999999</v>
      </c>
      <c r="J36" s="31">
        <v>63832.81897565235</v>
      </c>
    </row>
    <row r="37" spans="1:10" s="125" customFormat="1" ht="12.95" customHeight="1">
      <c r="A37" s="133">
        <v>32</v>
      </c>
      <c r="B37" s="143" t="s">
        <v>41</v>
      </c>
      <c r="C37" s="29">
        <v>14805.111107075194</v>
      </c>
      <c r="D37" s="29">
        <v>42298.944850887048</v>
      </c>
      <c r="E37" s="29">
        <v>1197.6396565178791</v>
      </c>
      <c r="F37" s="29">
        <v>132.60252510476201</v>
      </c>
      <c r="G37" s="29">
        <v>209.03663888578299</v>
      </c>
      <c r="H37" s="29">
        <v>0.45876128917900005</v>
      </c>
      <c r="I37" s="31">
        <v>12224.058687000002</v>
      </c>
      <c r="J37" s="31">
        <v>70867.852226759846</v>
      </c>
    </row>
    <row r="38" spans="1:10" s="125" customFormat="1" ht="12.95" customHeight="1">
      <c r="A38" s="133" t="s">
        <v>9</v>
      </c>
      <c r="B38" s="143" t="s">
        <v>42</v>
      </c>
      <c r="C38" s="29">
        <v>45.695137077672001</v>
      </c>
      <c r="D38" s="29">
        <v>636.81661113111591</v>
      </c>
      <c r="E38" s="29">
        <v>417.51322623522105</v>
      </c>
      <c r="F38" s="29">
        <v>74.661201714534002</v>
      </c>
      <c r="G38" s="29">
        <v>136.23555725658198</v>
      </c>
      <c r="H38" s="29">
        <v>0.36034342212500003</v>
      </c>
      <c r="I38" s="31">
        <v>598.93595000000005</v>
      </c>
      <c r="J38" s="31">
        <v>1910.2180268372499</v>
      </c>
    </row>
    <row r="39" spans="1:10" s="125" customFormat="1" ht="12.95" customHeight="1" thickBot="1">
      <c r="A39" s="133" t="s">
        <v>10</v>
      </c>
      <c r="B39" s="143" t="s">
        <v>43</v>
      </c>
      <c r="C39" s="29">
        <v>121.437246093057</v>
      </c>
      <c r="D39" s="29">
        <v>3019.2280022965897</v>
      </c>
      <c r="E39" s="29">
        <v>390.17948138967097</v>
      </c>
      <c r="F39" s="29">
        <v>429.90669579209498</v>
      </c>
      <c r="G39" s="29">
        <v>556.49895070827199</v>
      </c>
      <c r="H39" s="29">
        <v>2.4175078659960012</v>
      </c>
      <c r="I39" s="31">
        <v>2407.3586270000001</v>
      </c>
      <c r="J39" s="31">
        <v>6927.0265111456811</v>
      </c>
    </row>
    <row r="40" spans="1:10" s="125" customFormat="1" ht="12.95" customHeight="1" thickBot="1">
      <c r="A40" s="134"/>
      <c r="B40" s="144" t="s">
        <v>134</v>
      </c>
      <c r="C40" s="32">
        <f t="shared" ref="C40:I40" si="0">SUM(C6:C39)</f>
        <v>25941.751182191827</v>
      </c>
      <c r="D40" s="32">
        <f t="shared" si="0"/>
        <v>379730.83896156109</v>
      </c>
      <c r="E40" s="32">
        <f t="shared" si="0"/>
        <v>229112.16043434947</v>
      </c>
      <c r="F40" s="32">
        <f t="shared" si="0"/>
        <v>96738.229376510688</v>
      </c>
      <c r="G40" s="32">
        <f t="shared" si="0"/>
        <v>122593.55126557234</v>
      </c>
      <c r="H40" s="32">
        <f t="shared" si="0"/>
        <v>1074.9612819973302</v>
      </c>
      <c r="I40" s="32">
        <f t="shared" si="0"/>
        <v>564136.02840299986</v>
      </c>
      <c r="J40" s="33">
        <v>1419327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22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6" customWidth="1"/>
    <col min="2" max="2" width="21.625" style="136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</row>
    <row r="2" spans="1:10" s="125" customFormat="1" ht="17.25">
      <c r="A2" s="126" t="s">
        <v>139</v>
      </c>
    </row>
    <row r="3" spans="1:10" s="125" customFormat="1" ht="12" thickBot="1">
      <c r="A3" s="124"/>
      <c r="B3" s="124"/>
    </row>
    <row r="4" spans="1:10" s="124" customFormat="1" ht="12.95" customHeight="1">
      <c r="A4" s="128"/>
      <c r="B4" s="140"/>
      <c r="C4" s="129" t="s">
        <v>140</v>
      </c>
      <c r="D4" s="129" t="s">
        <v>141</v>
      </c>
      <c r="E4" s="129" t="s">
        <v>142</v>
      </c>
      <c r="F4" s="129" t="s">
        <v>143</v>
      </c>
      <c r="G4" s="129" t="s">
        <v>144</v>
      </c>
      <c r="H4" s="129" t="s">
        <v>145</v>
      </c>
      <c r="I4" s="129" t="s">
        <v>146</v>
      </c>
      <c r="J4" s="196" t="s">
        <v>134</v>
      </c>
    </row>
    <row r="5" spans="1:10" s="124" customFormat="1" ht="21.75" thickBot="1">
      <c r="A5" s="145"/>
      <c r="B5" s="146"/>
      <c r="C5" s="137" t="s">
        <v>147</v>
      </c>
      <c r="D5" s="137" t="s">
        <v>45</v>
      </c>
      <c r="E5" s="137" t="s">
        <v>148</v>
      </c>
      <c r="F5" s="138" t="s">
        <v>186</v>
      </c>
      <c r="G5" s="138" t="s">
        <v>187</v>
      </c>
      <c r="H5" s="137" t="s">
        <v>47</v>
      </c>
      <c r="I5" s="137" t="s">
        <v>137</v>
      </c>
      <c r="J5" s="197"/>
    </row>
    <row r="6" spans="1:10" s="125" customFormat="1" ht="12.95" customHeight="1">
      <c r="A6" s="133" t="s">
        <v>0</v>
      </c>
      <c r="B6" s="143" t="s">
        <v>11</v>
      </c>
      <c r="C6" s="147">
        <f>ROUND(+最終需要項目別生産誘発!C6/最終需要項目別生産誘発!$J6,6)</f>
        <v>2.2794999999999999E-2</v>
      </c>
      <c r="D6" s="147">
        <f>ROUND(+最終需要項目別生産誘発!D6/最終需要項目別生産誘発!$J6,6)</f>
        <v>0.33031199999999999</v>
      </c>
      <c r="E6" s="147">
        <f>ROUND(+最終需要項目別生産誘発!E6/最終需要項目別生産誘発!$J6,6)</f>
        <v>2.1707000000000001E-2</v>
      </c>
      <c r="F6" s="147">
        <f>ROUND(+最終需要項目別生産誘発!F6/最終需要項目別生産誘発!$J6,6)</f>
        <v>1.4718999999999999E-2</v>
      </c>
      <c r="G6" s="147">
        <f>ROUND(+最終需要項目別生産誘発!G6/最終需要項目別生産誘発!$J6,6)</f>
        <v>3.0103999999999999E-2</v>
      </c>
      <c r="H6" s="147">
        <f>ROUND(+最終需要項目別生産誘発!H6/最終需要項目別生産誘発!$J6,6)</f>
        <v>1.078E-3</v>
      </c>
      <c r="I6" s="147">
        <f>ROUND(+最終需要項目別生産誘発!I6/最終需要項目別生産誘発!$J6,6)</f>
        <v>0.57928400000000002</v>
      </c>
      <c r="J6" s="109">
        <v>1</v>
      </c>
    </row>
    <row r="7" spans="1:10" s="125" customFormat="1" ht="12.95" customHeight="1">
      <c r="A7" s="133" t="s">
        <v>1</v>
      </c>
      <c r="B7" s="143" t="s">
        <v>12</v>
      </c>
      <c r="C7" s="147">
        <f>ROUND(+最終需要項目別生産誘発!C7/最終需要項目別生産誘発!$J7,6)</f>
        <v>8.4650000000000003E-3</v>
      </c>
      <c r="D7" s="147">
        <f>ROUND(+最終需要項目別生産誘発!D7/最終需要項目別生産誘発!$J7,6)</f>
        <v>0.22035399999999999</v>
      </c>
      <c r="E7" s="147">
        <f>ROUND(+最終需要項目別生産誘発!E7/最終需要項目別生産誘発!$J7,6)</f>
        <v>5.8209999999999998E-3</v>
      </c>
      <c r="F7" s="147">
        <f>ROUND(+最終需要項目別生産誘発!F7/最終需要項目別生産誘発!$J7,6)</f>
        <v>1.3526E-2</v>
      </c>
      <c r="G7" s="147">
        <f>ROUND(+最終需要項目別生産誘発!G7/最終需要項目別生産誘発!$J7,6)</f>
        <v>1.5211000000000001E-2</v>
      </c>
      <c r="H7" s="147">
        <f>ROUND(+最終需要項目別生産誘発!H7/最終需要項目別生産誘発!$J7,6)</f>
        <v>0.44358199999999998</v>
      </c>
      <c r="I7" s="147">
        <f>ROUND(+最終需要項目別生産誘発!I7/最終需要項目別生産誘発!$J7,6)</f>
        <v>0.29304200000000002</v>
      </c>
      <c r="J7" s="109">
        <v>1</v>
      </c>
    </row>
    <row r="8" spans="1:10" s="125" customFormat="1" ht="12.95" customHeight="1">
      <c r="A8" s="133" t="s">
        <v>2</v>
      </c>
      <c r="B8" s="143" t="s">
        <v>149</v>
      </c>
      <c r="C8" s="147">
        <f>ROUND(+最終需要項目別生産誘発!C8/最終需要項目別生産誘発!$J8,6)</f>
        <v>1.1134E-2</v>
      </c>
      <c r="D8" s="147">
        <f>ROUND(+最終需要項目別生産誘発!D8/最終需要項目別生産誘発!$J8,6)</f>
        <v>0.32542900000000002</v>
      </c>
      <c r="E8" s="147">
        <f>ROUND(+最終需要項目別生産誘発!E8/最終需要項目別生産誘発!$J8,6)</f>
        <v>7.6270000000000001E-3</v>
      </c>
      <c r="F8" s="147">
        <f>ROUND(+最終需要項目別生産誘発!F8/最終需要項目別生産誘発!$J8,6)</f>
        <v>6.7000000000000002E-5</v>
      </c>
      <c r="G8" s="147">
        <f>ROUND(+最終需要項目別生産誘発!G8/最終需要項目別生産誘発!$J8,6)</f>
        <v>1.2300000000000001E-4</v>
      </c>
      <c r="H8" s="147">
        <f>ROUND(+最終需要項目別生産誘発!H8/最終需要項目別生産誘発!$J8,6)</f>
        <v>3.8099999999999999E-4</v>
      </c>
      <c r="I8" s="147">
        <f>ROUND(+最終需要項目別生産誘発!I8/最終需要項目別生産誘発!$J8,6)</f>
        <v>0.65523900000000002</v>
      </c>
      <c r="J8" s="109">
        <v>1</v>
      </c>
    </row>
    <row r="9" spans="1:10" s="125" customFormat="1" ht="12.95" customHeight="1">
      <c r="A9" s="133" t="s">
        <v>3</v>
      </c>
      <c r="B9" s="143" t="s">
        <v>13</v>
      </c>
      <c r="C9" s="147">
        <f>ROUND(+最終需要項目別生産誘発!C9/最終需要項目別生産誘発!$J9,6)</f>
        <v>4.0210000000000003E-3</v>
      </c>
      <c r="D9" s="147">
        <f>ROUND(+最終需要項目別生産誘発!D9/最終需要項目別生産誘発!$J9,6)</f>
        <v>9.4115000000000004E-2</v>
      </c>
      <c r="E9" s="147">
        <f>ROUND(+最終需要項目別生産誘発!E9/最終需要項目別生産誘発!$J9,6)</f>
        <v>3.4742000000000002E-2</v>
      </c>
      <c r="F9" s="147">
        <f>ROUND(+最終需要項目別生産誘発!F9/最終需要項目別生産誘発!$J9,6)</f>
        <v>0.33023000000000002</v>
      </c>
      <c r="G9" s="147">
        <f>ROUND(+最終需要項目別生産誘発!G9/最終需要項目別生産誘発!$J9,6)</f>
        <v>0.31015300000000001</v>
      </c>
      <c r="H9" s="147">
        <f>ROUND(+最終需要項目別生産誘発!H9/最終需要項目別生産誘発!$J9,6)</f>
        <v>6.4400000000000004E-4</v>
      </c>
      <c r="I9" s="147">
        <f>ROUND(+最終需要項目別生産誘発!I9/最終需要項目別生産誘発!$J9,6)</f>
        <v>0.22609499999999999</v>
      </c>
      <c r="J9" s="109">
        <v>1</v>
      </c>
    </row>
    <row r="10" spans="1:10" s="125" customFormat="1" ht="12.95" customHeight="1">
      <c r="A10" s="133" t="s">
        <v>4</v>
      </c>
      <c r="B10" s="143" t="s">
        <v>14</v>
      </c>
      <c r="C10" s="147">
        <f>ROUND(+最終需要項目別生産誘発!C10/最終需要項目別生産誘発!$J10,6)</f>
        <v>2.0271000000000001E-2</v>
      </c>
      <c r="D10" s="147">
        <f>ROUND(+最終需要項目別生産誘発!D10/最終需要項目別生産誘発!$J10,6)</f>
        <v>0.29614800000000002</v>
      </c>
      <c r="E10" s="147">
        <f>ROUND(+最終需要項目別生産誘発!E10/最終需要項目別生産誘発!$J10,6)</f>
        <v>1.3573E-2</v>
      </c>
      <c r="F10" s="147">
        <f>ROUND(+最終需要項目別生産誘発!F10/最終需要項目別生産誘発!$J10,6)</f>
        <v>2.1900000000000001E-4</v>
      </c>
      <c r="G10" s="147">
        <f>ROUND(+最終需要項目別生産誘発!G10/最終需要項目別生産誘発!$J10,6)</f>
        <v>3.9500000000000001E-4</v>
      </c>
      <c r="H10" s="147">
        <f>ROUND(+最終需要項目別生産誘発!H10/最終需要項目別生産誘発!$J10,6)</f>
        <v>5.7899999999999998E-4</v>
      </c>
      <c r="I10" s="147">
        <f>ROUND(+最終需要項目別生産誘発!I10/最終需要項目別生産誘発!$J10,6)</f>
        <v>0.66881500000000005</v>
      </c>
      <c r="J10" s="109">
        <v>1</v>
      </c>
    </row>
    <row r="11" spans="1:10" s="125" customFormat="1" ht="12.95" customHeight="1">
      <c r="A11" s="133" t="s">
        <v>5</v>
      </c>
      <c r="B11" s="143" t="s">
        <v>15</v>
      </c>
      <c r="C11" s="147">
        <f>ROUND(+最終需要項目別生産誘発!C11/最終需要項目別生産誘発!$J11,6)</f>
        <v>1.9480000000000001E-3</v>
      </c>
      <c r="D11" s="147">
        <f>ROUND(+最終需要項目別生産誘発!D11/最終需要項目別生産誘発!$J11,6)</f>
        <v>6.0949999999999997E-2</v>
      </c>
      <c r="E11" s="147">
        <f>ROUND(+最終需要項目別生産誘発!E11/最終需要項目別生産誘発!$J11,6)</f>
        <v>5.8450000000000004E-3</v>
      </c>
      <c r="F11" s="147">
        <f>ROUND(+最終需要項目別生産誘発!F11/最終需要項目別生産誘発!$J11,6)</f>
        <v>2.8119999999999998E-3</v>
      </c>
      <c r="G11" s="147">
        <f>ROUND(+最終需要項目別生産誘発!G11/最終需要項目別生産誘発!$J11,6)</f>
        <v>5.7159999999999997E-3</v>
      </c>
      <c r="H11" s="147">
        <f>ROUND(+最終需要項目別生産誘発!H11/最終需要項目別生産誘発!$J11,6)</f>
        <v>-2.7959999999999999E-3</v>
      </c>
      <c r="I11" s="147">
        <f>ROUND(+最終需要項目別生産誘発!I11/最終需要項目別生産誘発!$J11,6)</f>
        <v>0.92552299999999998</v>
      </c>
      <c r="J11" s="109">
        <v>1</v>
      </c>
    </row>
    <row r="12" spans="1:10" s="125" customFormat="1" ht="12.95" customHeight="1">
      <c r="A12" s="133" t="s">
        <v>6</v>
      </c>
      <c r="B12" s="143" t="s">
        <v>16</v>
      </c>
      <c r="C12" s="147">
        <f>ROUND(+最終需要項目別生産誘発!C12/最終需要項目別生産誘発!$J12,6)</f>
        <v>6.4790000000000004E-3</v>
      </c>
      <c r="D12" s="147">
        <f>ROUND(+最終需要項目別生産誘発!D12/最終需要項目別生産誘発!$J12,6)</f>
        <v>6.2875E-2</v>
      </c>
      <c r="E12" s="147">
        <f>ROUND(+最終需要項目別生産誘発!E12/最終需要項目別生産誘発!$J12,6)</f>
        <v>1.9959000000000001E-2</v>
      </c>
      <c r="F12" s="147">
        <f>ROUND(+最終需要項目別生産誘発!F12/最終需要項目別生産誘発!$J12,6)</f>
        <v>3.7794000000000001E-2</v>
      </c>
      <c r="G12" s="147">
        <f>ROUND(+最終需要項目別生産誘発!G12/最終需要項目別生産誘発!$J12,6)</f>
        <v>5.1159999999999997E-2</v>
      </c>
      <c r="H12" s="147">
        <f>ROUND(+最終需要項目別生産誘発!H12/最終需要項目別生産誘発!$J12,6)</f>
        <v>6.02E-4</v>
      </c>
      <c r="I12" s="147">
        <f>ROUND(+最終需要項目別生産誘発!I12/最終需要項目別生産誘発!$J12,6)</f>
        <v>0.82113100000000006</v>
      </c>
      <c r="J12" s="109">
        <v>1</v>
      </c>
    </row>
    <row r="13" spans="1:10" s="125" customFormat="1" ht="12.95" customHeight="1">
      <c r="A13" s="133" t="s">
        <v>7</v>
      </c>
      <c r="B13" s="143" t="s">
        <v>17</v>
      </c>
      <c r="C13" s="147">
        <f>ROUND(+最終需要項目別生産誘発!C13/最終需要項目別生産誘発!$J13,6)</f>
        <v>1.9418000000000001E-2</v>
      </c>
      <c r="D13" s="147">
        <f>ROUND(+最終需要項目別生産誘発!D13/最終需要項目別生産誘発!$J13,6)</f>
        <v>0.26948699999999998</v>
      </c>
      <c r="E13" s="147">
        <f>ROUND(+最終需要項目別生産誘発!E13/最終需要項目別生産誘発!$J13,6)</f>
        <v>0.28408699999999998</v>
      </c>
      <c r="F13" s="147">
        <f>ROUND(+最終需要項目別生産誘発!F13/最終需要項目別生産誘発!$J13,6)</f>
        <v>1.8189E-2</v>
      </c>
      <c r="G13" s="147">
        <f>ROUND(+最終需要項目別生産誘発!G13/最終需要項目別生産誘発!$J13,6)</f>
        <v>2.3137000000000001E-2</v>
      </c>
      <c r="H13" s="147">
        <f>ROUND(+最終需要項目別生産誘発!H13/最終需要項目別生産誘発!$J13,6)</f>
        <v>-3.9999999999999998E-6</v>
      </c>
      <c r="I13" s="147">
        <f>ROUND(+最終需要項目別生産誘発!I13/最終需要項目別生産誘発!$J13,6)</f>
        <v>0.38568599999999997</v>
      </c>
      <c r="J13" s="109">
        <v>1</v>
      </c>
    </row>
    <row r="14" spans="1:10" s="125" customFormat="1" ht="12.95" customHeight="1">
      <c r="A14" s="133" t="s">
        <v>8</v>
      </c>
      <c r="B14" s="143" t="s">
        <v>18</v>
      </c>
      <c r="C14" s="147">
        <f>ROUND(+最終需要項目別生産誘発!C14/最終需要項目別生産誘発!$J14,6)</f>
        <v>1.2067E-2</v>
      </c>
      <c r="D14" s="147">
        <f>ROUND(+最終需要項目別生産誘発!D14/最終需要項目別生産誘発!$J14,6)</f>
        <v>0.54753300000000005</v>
      </c>
      <c r="E14" s="147">
        <f>ROUND(+最終需要項目別生産誘発!E14/最終需要項目別生産誘発!$J14,6)</f>
        <v>7.1849999999999997E-2</v>
      </c>
      <c r="F14" s="147">
        <f>ROUND(+最終需要項目別生産誘発!F14/最終需要項目別生産誘発!$J14,6)</f>
        <v>6.0845000000000003E-2</v>
      </c>
      <c r="G14" s="147">
        <f>ROUND(+最終需要項目別生産誘発!G14/最終需要項目別生産誘発!$J14,6)</f>
        <v>6.7075999999999997E-2</v>
      </c>
      <c r="H14" s="147">
        <f>ROUND(+最終需要項目別生産誘発!H14/最終需要項目別生産誘発!$J14,6)</f>
        <v>3.0200000000000002E-4</v>
      </c>
      <c r="I14" s="147">
        <f>ROUND(+最終需要項目別生産誘発!I14/最終需要項目別生産誘発!$J14,6)</f>
        <v>0.24032600000000001</v>
      </c>
      <c r="J14" s="109">
        <v>1</v>
      </c>
    </row>
    <row r="15" spans="1:10" s="125" customFormat="1" ht="12.95" customHeight="1">
      <c r="A15" s="133">
        <v>10</v>
      </c>
      <c r="B15" s="143" t="s">
        <v>19</v>
      </c>
      <c r="C15" s="147">
        <f>ROUND(+最終需要項目別生産誘発!C15/最終需要項目別生産誘発!$J15,6)</f>
        <v>5.999E-3</v>
      </c>
      <c r="D15" s="147">
        <f>ROUND(+最終需要項目別生産誘発!D15/最終需要項目別生産誘発!$J15,6)</f>
        <v>6.8526000000000004E-2</v>
      </c>
      <c r="E15" s="147">
        <f>ROUND(+最終需要項目別生産誘発!E15/最終需要項目別生産誘発!$J15,6)</f>
        <v>2.1753000000000002E-2</v>
      </c>
      <c r="F15" s="147">
        <f>ROUND(+最終需要項目別生産誘発!F15/最終需要項目別生産誘発!$J15,6)</f>
        <v>0.26824199999999998</v>
      </c>
      <c r="G15" s="147">
        <f>ROUND(+最終需要項目別生産誘発!G15/最終需要項目別生産誘発!$J15,6)</f>
        <v>0.25598900000000002</v>
      </c>
      <c r="H15" s="147">
        <f>ROUND(+最終需要項目別生産誘発!H15/最終需要項目別生産誘発!$J15,6)</f>
        <v>-5.2570000000000004E-3</v>
      </c>
      <c r="I15" s="147">
        <f>ROUND(+最終需要項目別生産誘発!I15/最終需要項目別生産誘発!$J15,6)</f>
        <v>0.38474700000000001</v>
      </c>
      <c r="J15" s="109">
        <v>1</v>
      </c>
    </row>
    <row r="16" spans="1:10" s="125" customFormat="1" ht="12.95" customHeight="1">
      <c r="A16" s="133">
        <v>11</v>
      </c>
      <c r="B16" s="143" t="s">
        <v>20</v>
      </c>
      <c r="C16" s="147">
        <f>ROUND(+最終需要項目別生産誘発!C16/最終需要項目別生産誘発!$J16,6)</f>
        <v>6.7299999999999999E-4</v>
      </c>
      <c r="D16" s="147">
        <f>ROUND(+最終需要項目別生産誘発!D16/最終需要項目別生産誘発!$J16,6)</f>
        <v>9.0620000000000006E-3</v>
      </c>
      <c r="E16" s="147">
        <f>ROUND(+最終需要項目別生産誘発!E16/最終需要項目別生産誘発!$J16,6)</f>
        <v>2.9489999999999998E-3</v>
      </c>
      <c r="F16" s="147">
        <f>ROUND(+最終需要項目別生産誘発!F16/最終需要項目別生産誘発!$J16,6)</f>
        <v>4.0266999999999997E-2</v>
      </c>
      <c r="G16" s="147">
        <f>ROUND(+最終需要項目別生産誘発!G16/最終需要項目別生産誘発!$J16,6)</f>
        <v>4.3094E-2</v>
      </c>
      <c r="H16" s="147">
        <f>ROUND(+最終需要項目別生産誘発!H16/最終需要項目別生産誘発!$J16,6)</f>
        <v>-4.6700000000000002E-4</v>
      </c>
      <c r="I16" s="147">
        <f>ROUND(+最終需要項目別生産誘発!I16/最終需要項目別生産誘発!$J16,6)</f>
        <v>0.90442299999999998</v>
      </c>
      <c r="J16" s="109">
        <v>1</v>
      </c>
    </row>
    <row r="17" spans="1:10" s="125" customFormat="1" ht="12.95" customHeight="1">
      <c r="A17" s="133">
        <v>12</v>
      </c>
      <c r="B17" s="143" t="s">
        <v>21</v>
      </c>
      <c r="C17" s="147">
        <f>ROUND(+最終需要項目別生産誘発!C17/最終需要項目別生産誘発!$J17,6)</f>
        <v>7.3999999999999996E-5</v>
      </c>
      <c r="D17" s="147">
        <f>ROUND(+最終需要項目別生産誘発!D17/最終需要項目別生産誘発!$J17,6)</f>
        <v>7.8700000000000005E-4</v>
      </c>
      <c r="E17" s="147">
        <f>ROUND(+最終需要項目別生産誘発!E17/最終需要項目別生産誘発!$J17,6)</f>
        <v>3.0899999999999998E-4</v>
      </c>
      <c r="F17" s="147">
        <f>ROUND(+最終需要項目別生産誘発!F17/最終需要項目別生産誘発!$J17,6)</f>
        <v>1.4059999999999999E-3</v>
      </c>
      <c r="G17" s="147">
        <f>ROUND(+最終需要項目別生産誘発!G17/最終需要項目別生産誘発!$J17,6)</f>
        <v>1.8600000000000001E-3</v>
      </c>
      <c r="H17" s="147">
        <f>ROUND(+最終需要項目別生産誘発!H17/最終需要項目別生産誘発!$J17,6)</f>
        <v>-3.1999999999999999E-5</v>
      </c>
      <c r="I17" s="147">
        <f>ROUND(+最終需要項目別生産誘発!I17/最終需要項目別生産誘発!$J17,6)</f>
        <v>0.99559500000000001</v>
      </c>
      <c r="J17" s="109">
        <v>1</v>
      </c>
    </row>
    <row r="18" spans="1:10" s="125" customFormat="1" ht="12.95" customHeight="1">
      <c r="A18" s="133">
        <v>13</v>
      </c>
      <c r="B18" s="143" t="s">
        <v>22</v>
      </c>
      <c r="C18" s="147">
        <f>ROUND(+最終需要項目別生産誘発!C18/最終需要項目別生産誘発!$J18,6)</f>
        <v>4.7530000000000003E-3</v>
      </c>
      <c r="D18" s="147">
        <f>ROUND(+最終需要項目別生産誘発!D18/最終需要項目別生産誘発!$J18,6)</f>
        <v>5.7770000000000002E-2</v>
      </c>
      <c r="E18" s="147">
        <f>ROUND(+最終需要項目別生産誘発!E18/最終需要項目別生産誘発!$J18,6)</f>
        <v>1.7614999999999999E-2</v>
      </c>
      <c r="F18" s="147">
        <f>ROUND(+最終需要項目別生産誘発!F18/最終需要項目別生産誘発!$J18,6)</f>
        <v>0.183282</v>
      </c>
      <c r="G18" s="147">
        <f>ROUND(+最終需要項目別生産誘発!G18/最終需要項目別生産誘発!$J18,6)</f>
        <v>0.20045399999999999</v>
      </c>
      <c r="H18" s="147">
        <f>ROUND(+最終需要項目別生産誘発!H18/最終需要項目別生産誘発!$J18,6)</f>
        <v>-3.075E-3</v>
      </c>
      <c r="I18" s="147">
        <f>ROUND(+最終需要項目別生産誘発!I18/最終需要項目別生産誘発!$J18,6)</f>
        <v>0.53920000000000001</v>
      </c>
      <c r="J18" s="109">
        <v>1</v>
      </c>
    </row>
    <row r="19" spans="1:10" s="125" customFormat="1" ht="12.95" customHeight="1">
      <c r="A19" s="133">
        <v>14</v>
      </c>
      <c r="B19" s="143" t="s">
        <v>23</v>
      </c>
      <c r="C19" s="147">
        <f>ROUND(+最終需要項目別生産誘発!C19/最終需要項目別生産誘発!$J19,6)</f>
        <v>2.6600000000000001E-4</v>
      </c>
      <c r="D19" s="147">
        <f>ROUND(+最終需要項目別生産誘発!D19/最終需要項目別生産誘発!$J19,6)</f>
        <v>4.8929999999999998E-3</v>
      </c>
      <c r="E19" s="147">
        <f>ROUND(+最終需要項目別生産誘発!E19/最終需要項目別生産誘発!$J19,6)</f>
        <v>1.918E-3</v>
      </c>
      <c r="F19" s="147">
        <f>ROUND(+最終需要項目別生産誘発!F19/最終需要項目別生産誘発!$J19,6)</f>
        <v>1.2404E-2</v>
      </c>
      <c r="G19" s="147">
        <f>ROUND(+最終需要項目別生産誘発!G19/最終需要項目別生産誘発!$J19,6)</f>
        <v>0.14155699999999999</v>
      </c>
      <c r="H19" s="147">
        <f>ROUND(+最終需要項目別生産誘発!H19/最終需要項目別生産誘発!$J19,6)</f>
        <v>-4.705E-3</v>
      </c>
      <c r="I19" s="147">
        <f>ROUND(+最終需要項目別生産誘発!I19/最終需要項目別生産誘発!$J19,6)</f>
        <v>0.84366699999999994</v>
      </c>
      <c r="J19" s="109">
        <v>1</v>
      </c>
    </row>
    <row r="20" spans="1:10" s="125" customFormat="1" ht="12.95" customHeight="1">
      <c r="A20" s="133">
        <v>15</v>
      </c>
      <c r="B20" s="143" t="s">
        <v>24</v>
      </c>
      <c r="C20" s="147">
        <f>ROUND(+最終需要項目別生産誘発!C20/最終需要項目別生産誘発!$J20,6)</f>
        <v>2.3349999999999998E-3</v>
      </c>
      <c r="D20" s="147">
        <f>ROUND(+最終需要項目別生産誘発!D20/最終需要項目別生産誘発!$J20,6)</f>
        <v>1.0671E-2</v>
      </c>
      <c r="E20" s="147">
        <f>ROUND(+最終需要項目別生産誘発!E20/最終需要項目別生産誘発!$J20,6)</f>
        <v>9.3099999999999997E-4</v>
      </c>
      <c r="F20" s="147">
        <f>ROUND(+最終需要項目別生産誘発!F20/最終需要項目別生産誘発!$J20,6)</f>
        <v>7.8239999999999994E-3</v>
      </c>
      <c r="G20" s="147">
        <f>ROUND(+最終需要項目別生産誘発!G20/最終需要項目別生産誘発!$J20,6)</f>
        <v>2.5285999999999999E-2</v>
      </c>
      <c r="H20" s="147">
        <f>ROUND(+最終需要項目別生産誘発!H20/最終需要項目別生産誘発!$J20,6)</f>
        <v>2.7799999999999998E-4</v>
      </c>
      <c r="I20" s="147">
        <f>ROUND(+最終需要項目別生産誘発!I20/最終需要項目別生産誘発!$J20,6)</f>
        <v>0.95267500000000005</v>
      </c>
      <c r="J20" s="109">
        <v>1</v>
      </c>
    </row>
    <row r="21" spans="1:10" s="125" customFormat="1" ht="12.95" customHeight="1">
      <c r="A21" s="133">
        <v>16</v>
      </c>
      <c r="B21" s="143" t="s">
        <v>25</v>
      </c>
      <c r="C21" s="147">
        <f>ROUND(+最終需要項目別生産誘発!C21/最終需要項目別生産誘発!$J21,6)</f>
        <v>2.12E-4</v>
      </c>
      <c r="D21" s="147">
        <f>ROUND(+最終需要項目別生産誘発!D21/最終需要項目別生産誘発!$J21,6)</f>
        <v>5.0309E-2</v>
      </c>
      <c r="E21" s="147">
        <f>ROUND(+最終需要項目別生産誘発!E21/最終需要項目別生産誘発!$J21,6)</f>
        <v>8.4469999999999996E-3</v>
      </c>
      <c r="F21" s="147">
        <f>ROUND(+最終需要項目別生産誘発!F21/最終需要項目別生産誘発!$J21,6)</f>
        <v>3.1419999999999998E-3</v>
      </c>
      <c r="G21" s="147">
        <f>ROUND(+最終需要項目別生産誘発!G21/最終需要項目別生産誘発!$J21,6)</f>
        <v>5.3767000000000002E-2</v>
      </c>
      <c r="H21" s="147">
        <f>ROUND(+最終需要項目別生産誘発!H21/最終需要項目別生産誘発!$J21,6)</f>
        <v>-6.8199999999999999E-4</v>
      </c>
      <c r="I21" s="147">
        <f>ROUND(+最終需要項目別生産誘発!I21/最終需要項目別生産誘発!$J21,6)</f>
        <v>0.88480499999999995</v>
      </c>
      <c r="J21" s="109">
        <v>1</v>
      </c>
    </row>
    <row r="22" spans="1:10" s="125" customFormat="1" ht="12.95" customHeight="1">
      <c r="A22" s="133">
        <v>17</v>
      </c>
      <c r="B22" s="143" t="s">
        <v>26</v>
      </c>
      <c r="C22" s="147">
        <f>ROUND(+最終需要項目別生産誘発!C22/最終需要項目別生産誘発!$J22,6)</f>
        <v>4.5339999999999998E-3</v>
      </c>
      <c r="D22" s="147">
        <f>ROUND(+最終需要項目別生産誘発!D22/最終需要項目別生産誘発!$J22,6)</f>
        <v>0.214671</v>
      </c>
      <c r="E22" s="147">
        <f>ROUND(+最終需要項目別生産誘発!E22/最終需要項目別生産誘発!$J22,6)</f>
        <v>6.0337000000000002E-2</v>
      </c>
      <c r="F22" s="147">
        <f>ROUND(+最終需要項目別生産誘発!F22/最終需要項目別生産誘発!$J22,6)</f>
        <v>7.7669000000000002E-2</v>
      </c>
      <c r="G22" s="147">
        <f>ROUND(+最終需要項目別生産誘発!G22/最終需要項目別生産誘発!$J22,6)</f>
        <v>0.22644600000000001</v>
      </c>
      <c r="H22" s="147">
        <f>ROUND(+最終需要項目別生産誘発!H22/最終需要項目別生産誘発!$J22,6)</f>
        <v>-6.6210000000000001E-3</v>
      </c>
      <c r="I22" s="147">
        <f>ROUND(+最終需要項目別生産誘発!I22/最終需要項目別生産誘発!$J22,6)</f>
        <v>0.42296400000000001</v>
      </c>
      <c r="J22" s="109">
        <v>1</v>
      </c>
    </row>
    <row r="23" spans="1:10" s="125" customFormat="1" ht="12.95" customHeight="1">
      <c r="A23" s="133">
        <v>18</v>
      </c>
      <c r="B23" s="143" t="s">
        <v>27</v>
      </c>
      <c r="C23" s="147">
        <f>ROUND(+最終需要項目別生産誘発!C23/最終需要項目別生産誘発!$J23,6)</f>
        <v>1.3734E-2</v>
      </c>
      <c r="D23" s="147">
        <f>ROUND(+最終需要項目別生産誘発!D23/最終需要項目別生産誘発!$J23,6)</f>
        <v>0.16242999999999999</v>
      </c>
      <c r="E23" s="147">
        <f>ROUND(+最終需要項目別生産誘発!E23/最終需要項目別生産誘発!$J23,6)</f>
        <v>6.5717999999999999E-2</v>
      </c>
      <c r="F23" s="147">
        <f>ROUND(+最終需要項目別生産誘発!F23/最終需要項目別生産誘発!$J23,6)</f>
        <v>3.1559999999999998E-2</v>
      </c>
      <c r="G23" s="147">
        <f>ROUND(+最終需要項目別生産誘発!G23/最終需要項目別生産誘発!$J23,6)</f>
        <v>4.9766999999999999E-2</v>
      </c>
      <c r="H23" s="147">
        <f>ROUND(+最終需要項目別生産誘発!H23/最終需要項目別生産誘発!$J23,6)</f>
        <v>-5.4100000000000003E-4</v>
      </c>
      <c r="I23" s="147">
        <f>ROUND(+最終需要項目別生産誘発!I23/最終需要項目別生産誘発!$J23,6)</f>
        <v>0.67733100000000002</v>
      </c>
      <c r="J23" s="109">
        <v>1</v>
      </c>
    </row>
    <row r="24" spans="1:10" s="125" customFormat="1" ht="12.95" customHeight="1">
      <c r="A24" s="133">
        <v>19</v>
      </c>
      <c r="B24" s="143" t="s">
        <v>28</v>
      </c>
      <c r="C24" s="147">
        <f>ROUND(+最終需要項目別生産誘発!C24/最終需要項目別生産誘発!$J24,6)</f>
        <v>1.083E-3</v>
      </c>
      <c r="D24" s="147">
        <f>ROUND(+最終需要項目別生産誘発!D24/最終需要項目別生産誘発!$J24,6)</f>
        <v>4.6743E-2</v>
      </c>
      <c r="E24" s="147">
        <f>ROUND(+最終需要項目別生産誘発!E24/最終需要項目別生産誘発!$J24,6)</f>
        <v>1.9712E-2</v>
      </c>
      <c r="F24" s="147">
        <f>ROUND(+最終需要項目別生産誘発!F24/最終需要項目別生産誘発!$J24,6)</f>
        <v>0.475522</v>
      </c>
      <c r="G24" s="147">
        <f>ROUND(+最終需要項目別生産誘発!G24/最終需要項目別生産誘発!$J24,6)</f>
        <v>0.44414100000000001</v>
      </c>
      <c r="H24" s="147">
        <f>ROUND(+最終需要項目別生産誘発!H24/最終需要項目別生産誘発!$J24,6)</f>
        <v>5.0000000000000004E-6</v>
      </c>
      <c r="I24" s="147">
        <f>ROUND(+最終需要項目別生産誘発!I24/最終需要項目別生産誘発!$J24,6)</f>
        <v>1.2794E-2</v>
      </c>
      <c r="J24" s="109">
        <v>1</v>
      </c>
    </row>
    <row r="25" spans="1:10" s="125" customFormat="1" ht="12.95" customHeight="1">
      <c r="A25" s="133">
        <v>20</v>
      </c>
      <c r="B25" s="143" t="s">
        <v>29</v>
      </c>
      <c r="C25" s="147">
        <f>ROUND(+最終需要項目別生産誘発!C25/最終需要項目別生産誘発!$J25,6)</f>
        <v>2.0996000000000001E-2</v>
      </c>
      <c r="D25" s="147">
        <f>ROUND(+最終需要項目別生産誘発!D25/最終需要項目別生産誘発!$J25,6)</f>
        <v>0.389818</v>
      </c>
      <c r="E25" s="147">
        <f>ROUND(+最終需要項目別生産誘発!E25/最終需要項目別生産誘発!$J25,6)</f>
        <v>0.18615399999999999</v>
      </c>
      <c r="F25" s="147">
        <f>ROUND(+最終需要項目別生産誘発!F25/最終需要項目別生産誘発!$J25,6)</f>
        <v>2.8435999999999999E-2</v>
      </c>
      <c r="G25" s="147">
        <f>ROUND(+最終需要項目別生産誘発!G25/最終需要項目別生産誘発!$J25,6)</f>
        <v>4.2717999999999999E-2</v>
      </c>
      <c r="H25" s="147">
        <f>ROUND(+最終需要項目別生産誘発!H25/最終需要項目別生産誘発!$J25,6)</f>
        <v>2.03E-4</v>
      </c>
      <c r="I25" s="147">
        <f>ROUND(+最終需要項目別生産誘発!I25/最終需要項目別生産誘発!$J25,6)</f>
        <v>0.331675</v>
      </c>
      <c r="J25" s="109">
        <v>1</v>
      </c>
    </row>
    <row r="26" spans="1:10" s="125" customFormat="1" ht="12.95" customHeight="1">
      <c r="A26" s="133">
        <v>21</v>
      </c>
      <c r="B26" s="143" t="s">
        <v>30</v>
      </c>
      <c r="C26" s="147">
        <f>ROUND(+最終需要項目別生産誘発!C26/最終需要項目別生産誘発!$J26,6)</f>
        <v>2.5478000000000001E-2</v>
      </c>
      <c r="D26" s="147">
        <f>ROUND(+最終需要項目別生産誘発!D26/最終需要項目別生産誘発!$J26,6)</f>
        <v>0.43283300000000002</v>
      </c>
      <c r="E26" s="147">
        <f>ROUND(+最終需要項目別生産誘発!E26/最終需要項目別生産誘発!$J26,6)</f>
        <v>0.38003999999999999</v>
      </c>
      <c r="F26" s="147">
        <f>ROUND(+最終需要項目別生産誘発!F26/最終需要項目別生産誘発!$J26,6)</f>
        <v>1.7231E-2</v>
      </c>
      <c r="G26" s="147">
        <f>ROUND(+最終需要項目別生産誘発!G26/最終需要項目別生産誘発!$J26,6)</f>
        <v>2.2702E-2</v>
      </c>
      <c r="H26" s="147">
        <f>ROUND(+最終需要項目別生産誘発!H26/最終需要項目別生産誘発!$J26,6)</f>
        <v>4.0000000000000003E-5</v>
      </c>
      <c r="I26" s="147">
        <f>ROUND(+最終需要項目別生産誘発!I26/最終需要項目別生産誘発!$J26,6)</f>
        <v>0.121674</v>
      </c>
      <c r="J26" s="109">
        <v>1</v>
      </c>
    </row>
    <row r="27" spans="1:10" s="125" customFormat="1" ht="12.95" customHeight="1">
      <c r="A27" s="133">
        <v>22</v>
      </c>
      <c r="B27" s="143" t="s">
        <v>31</v>
      </c>
      <c r="C27" s="147">
        <f>ROUND(+最終需要項目別生産誘発!C27/最終需要項目別生産誘発!$J27,6)</f>
        <v>2.7576E-2</v>
      </c>
      <c r="D27" s="147">
        <f>ROUND(+最終需要項目別生産誘発!D27/最終需要項目別生産誘発!$J27,6)</f>
        <v>0.53112899999999996</v>
      </c>
      <c r="E27" s="147">
        <f>ROUND(+最終需要項目別生産誘発!E27/最終需要項目別生産誘発!$J27,6)</f>
        <v>4.0357999999999998E-2</v>
      </c>
      <c r="F27" s="147">
        <f>ROUND(+最終需要項目別生産誘発!F27/最終需要項目別生産誘発!$J27,6)</f>
        <v>4.1353000000000001E-2</v>
      </c>
      <c r="G27" s="147">
        <f>ROUND(+最終需要項目別生産誘発!G27/最終需要項目別生産誘発!$J27,6)</f>
        <v>0.12914200000000001</v>
      </c>
      <c r="H27" s="147">
        <f>ROUND(+最終需要項目別生産誘発!H27/最終需要項目別生産誘発!$J27,6)</f>
        <v>9.1299999999999997E-4</v>
      </c>
      <c r="I27" s="147">
        <f>ROUND(+最終需要項目別生産誘発!I27/最終需要項目別生産誘発!$J27,6)</f>
        <v>0.22953000000000001</v>
      </c>
      <c r="J27" s="109">
        <v>1</v>
      </c>
    </row>
    <row r="28" spans="1:10" s="125" customFormat="1" ht="12.95" customHeight="1">
      <c r="A28" s="133">
        <v>23</v>
      </c>
      <c r="B28" s="143" t="s">
        <v>32</v>
      </c>
      <c r="C28" s="147">
        <f>ROUND(+最終需要項目別生産誘発!C28/最終需要項目別生産誘発!$J28,6)</f>
        <v>1.2108000000000001E-2</v>
      </c>
      <c r="D28" s="147">
        <f>ROUND(+最終需要項目別生産誘発!D28/最終需要項目別生産誘発!$J28,6)</f>
        <v>0.64912099999999995</v>
      </c>
      <c r="E28" s="147">
        <f>ROUND(+最終需要項目別生産誘発!E28/最終需要項目別生産誘発!$J28,6)</f>
        <v>4.2220000000000001E-2</v>
      </c>
      <c r="F28" s="147">
        <f>ROUND(+最終需要項目別生産誘発!F28/最終需要項目別生産誘発!$J28,6)</f>
        <v>3.0904999999999998E-2</v>
      </c>
      <c r="G28" s="147">
        <f>ROUND(+最終需要項目別生産誘発!G28/最終需要項目別生産誘発!$J28,6)</f>
        <v>4.5032000000000003E-2</v>
      </c>
      <c r="H28" s="147">
        <f>ROUND(+最終需要項目別生産誘発!H28/最終需要項目別生産誘発!$J28,6)</f>
        <v>1.4300000000000001E-4</v>
      </c>
      <c r="I28" s="147">
        <f>ROUND(+最終需要項目別生産誘発!I28/最終需要項目別生産誘発!$J28,6)</f>
        <v>0.220471</v>
      </c>
      <c r="J28" s="109">
        <v>1</v>
      </c>
    </row>
    <row r="29" spans="1:10" s="125" customFormat="1" ht="12.95" customHeight="1">
      <c r="A29" s="133">
        <v>24</v>
      </c>
      <c r="B29" s="143" t="s">
        <v>33</v>
      </c>
      <c r="C29" s="147">
        <f>ROUND(+最終需要項目別生産誘発!C29/最終需要項目別生産誘発!$J29,6)</f>
        <v>2.0820000000000001E-3</v>
      </c>
      <c r="D29" s="147">
        <f>ROUND(+最終需要項目別生産誘発!D29/最終需要項目別生産誘発!$J29,6)</f>
        <v>0.97102299999999997</v>
      </c>
      <c r="E29" s="147">
        <f>ROUND(+最終需要項目別生産誘発!E29/最終需要項目別生産誘発!$J29,6)</f>
        <v>5.8380000000000003E-3</v>
      </c>
      <c r="F29" s="147">
        <f>ROUND(+最終需要項目別生産誘発!F29/最終需要項目別生産誘発!$J29,6)</f>
        <v>2.6800000000000001E-3</v>
      </c>
      <c r="G29" s="147">
        <f>ROUND(+最終需要項目別生産誘発!G29/最終需要項目別生産誘発!$J29,6)</f>
        <v>4.9189999999999998E-3</v>
      </c>
      <c r="H29" s="147">
        <f>ROUND(+最終需要項目別生産誘発!H29/最終需要項目別生産誘発!$J29,6)</f>
        <v>1.7E-5</v>
      </c>
      <c r="I29" s="147">
        <f>ROUND(+最終需要項目別生産誘発!I29/最終需要項目別生産誘発!$J29,6)</f>
        <v>1.3440000000000001E-2</v>
      </c>
      <c r="J29" s="109">
        <v>1</v>
      </c>
    </row>
    <row r="30" spans="1:10" s="125" customFormat="1" ht="12.95" customHeight="1">
      <c r="A30" s="133">
        <v>25</v>
      </c>
      <c r="B30" s="143" t="s">
        <v>34</v>
      </c>
      <c r="C30" s="147">
        <f>ROUND(+最終需要項目別生産誘発!C30/最終需要項目別生産誘発!$J30,6)</f>
        <v>2.6394999999999998E-2</v>
      </c>
      <c r="D30" s="147">
        <f>ROUND(+最終需要項目別生産誘発!D30/最終需要項目別生産誘発!$J30,6)</f>
        <v>0.373672</v>
      </c>
      <c r="E30" s="147">
        <f>ROUND(+最終需要項目別生産誘発!E30/最終需要項目別生産誘発!$J30,6)</f>
        <v>9.7752000000000006E-2</v>
      </c>
      <c r="F30" s="147">
        <f>ROUND(+最終需要項目別生産誘発!F30/最終需要項目別生産誘発!$J30,6)</f>
        <v>8.2591999999999999E-2</v>
      </c>
      <c r="G30" s="147">
        <f>ROUND(+最終需要項目別生産誘発!G30/最終需要項目別生産誘発!$J30,6)</f>
        <v>0.10448300000000001</v>
      </c>
      <c r="H30" s="147">
        <f>ROUND(+最終需要項目別生産誘発!H30/最終需要項目別生産誘発!$J30,6)</f>
        <v>7.0699999999999995E-4</v>
      </c>
      <c r="I30" s="147">
        <f>ROUND(+最終需要項目別生産誘発!I30/最終需要項目別生産誘発!$J30,6)</f>
        <v>0.31439800000000001</v>
      </c>
      <c r="J30" s="109">
        <v>1</v>
      </c>
    </row>
    <row r="31" spans="1:10" s="125" customFormat="1" ht="12.95" customHeight="1">
      <c r="A31" s="133">
        <v>26</v>
      </c>
      <c r="B31" s="143" t="s">
        <v>35</v>
      </c>
      <c r="C31" s="147">
        <f>ROUND(+最終需要項目別生産誘発!C31/最終需要項目別生産誘発!$J31,6)</f>
        <v>2.3203000000000001E-2</v>
      </c>
      <c r="D31" s="147">
        <f>ROUND(+最終需要項目別生産誘発!D31/最終需要項目別生産誘発!$J31,6)</f>
        <v>0.53012400000000004</v>
      </c>
      <c r="E31" s="147">
        <f>ROUND(+最終需要項目別生産誘発!E31/最終需要項目別生産誘発!$J31,6)</f>
        <v>7.4295E-2</v>
      </c>
      <c r="F31" s="147">
        <f>ROUND(+最終需要項目別生産誘発!F31/最終需要項目別生産誘発!$J31,6)</f>
        <v>3.5827999999999999E-2</v>
      </c>
      <c r="G31" s="147">
        <f>ROUND(+最終需要項目別生産誘発!G31/最終需要項目別生産誘発!$J31,6)</f>
        <v>5.3716E-2</v>
      </c>
      <c r="H31" s="147">
        <f>ROUND(+最終需要項目別生産誘発!H31/最終需要項目別生産誘発!$J31,6)</f>
        <v>1.07E-4</v>
      </c>
      <c r="I31" s="147">
        <f>ROUND(+最終需要項目別生産誘発!I31/最終需要項目別生産誘発!$J31,6)</f>
        <v>0.28272799999999998</v>
      </c>
      <c r="J31" s="109">
        <v>1</v>
      </c>
    </row>
    <row r="32" spans="1:10" s="125" customFormat="1" ht="12.95" customHeight="1">
      <c r="A32" s="133">
        <v>27</v>
      </c>
      <c r="B32" s="143" t="s">
        <v>36</v>
      </c>
      <c r="C32" s="147">
        <f>ROUND(+最終需要項目別生産誘発!C32/最終需要項目別生産誘発!$J32,6)</f>
        <v>2.8200000000000002E-4</v>
      </c>
      <c r="D32" s="147">
        <f>ROUND(+最終需要項目別生産誘発!D32/最終需要項目別生産誘発!$J32,6)</f>
        <v>2.1683000000000001E-2</v>
      </c>
      <c r="E32" s="147">
        <f>ROUND(+最終需要項目別生産誘発!E32/最終需要項目別生産誘発!$J32,6)</f>
        <v>0.97015300000000004</v>
      </c>
      <c r="F32" s="147">
        <f>ROUND(+最終需要項目別生産誘発!F32/最終需要項目別生産誘発!$J32,6)</f>
        <v>9.9799999999999997E-4</v>
      </c>
      <c r="G32" s="147">
        <f>ROUND(+最終需要項目別生産誘発!G32/最終需要項目別生産誘発!$J32,6)</f>
        <v>1.292E-3</v>
      </c>
      <c r="H32" s="147">
        <f>ROUND(+最終需要項目別生産誘発!H32/最終需要項目別生産誘発!$J32,6)</f>
        <v>6.0000000000000002E-6</v>
      </c>
      <c r="I32" s="147">
        <f>ROUND(+最終需要項目別生産誘発!I32/最終需要項目別生産誘発!$J32,6)</f>
        <v>5.5880000000000001E-3</v>
      </c>
      <c r="J32" s="109">
        <v>1</v>
      </c>
    </row>
    <row r="33" spans="1:10" s="125" customFormat="1" ht="12.95" customHeight="1">
      <c r="A33" s="133">
        <v>28</v>
      </c>
      <c r="B33" s="143" t="s">
        <v>37</v>
      </c>
      <c r="C33" s="147">
        <f>ROUND(+最終需要項目別生産誘発!C33/最終需要項目別生産誘発!$J33,6)</f>
        <v>7.5199999999999996E-4</v>
      </c>
      <c r="D33" s="147">
        <f>ROUND(+最終需要項目別生産誘発!D33/最終需要項目別生産誘発!$J33,6)</f>
        <v>0.12421599999999999</v>
      </c>
      <c r="E33" s="147">
        <f>ROUND(+最終需要項目別生産誘発!E33/最終需要項目別生産誘発!$J33,6)</f>
        <v>0.70811100000000005</v>
      </c>
      <c r="F33" s="147">
        <f>ROUND(+最終需要項目別生産誘発!F33/最終需要項目別生産誘発!$J33,6)</f>
        <v>3.503E-3</v>
      </c>
      <c r="G33" s="147">
        <f>ROUND(+最終需要項目別生産誘発!G33/最終需要項目別生産誘発!$J33,6)</f>
        <v>7.0039999999999998E-3</v>
      </c>
      <c r="H33" s="147">
        <f>ROUND(+最終需要項目別生産誘発!H33/最終需要項目別生産誘発!$J33,6)</f>
        <v>2.8E-5</v>
      </c>
      <c r="I33" s="147">
        <f>ROUND(+最終需要項目別生産誘発!I33/最終需要項目別生産誘発!$J33,6)</f>
        <v>0.156387</v>
      </c>
      <c r="J33" s="109">
        <v>1</v>
      </c>
    </row>
    <row r="34" spans="1:10" s="125" customFormat="1" ht="12.95" customHeight="1">
      <c r="A34" s="133">
        <v>29</v>
      </c>
      <c r="B34" s="143" t="s">
        <v>38</v>
      </c>
      <c r="C34" s="147">
        <f>ROUND(+最終需要項目別生産誘発!C34/最終需要項目別生産誘発!$J34,6)</f>
        <v>8.2380000000000005E-3</v>
      </c>
      <c r="D34" s="147">
        <f>ROUND(+最終需要項目別生産誘発!D34/最終需要項目別生産誘発!$J34,6)</f>
        <v>0.14956900000000001</v>
      </c>
      <c r="E34" s="147">
        <f>ROUND(+最終需要項目別生産誘発!E34/最終需要項目別生産誘発!$J34,6)</f>
        <v>0.84215899999999999</v>
      </c>
      <c r="F34" s="147">
        <f>ROUND(+最終需要項目別生産誘発!F34/最終需要項目別生産誘発!$J34,6)</f>
        <v>3.0000000000000001E-6</v>
      </c>
      <c r="G34" s="147">
        <f>ROUND(+最終需要項目別生産誘発!G34/最終需要項目別生産誘発!$J34,6)</f>
        <v>6.9999999999999999E-6</v>
      </c>
      <c r="H34" s="147">
        <f>ROUND(+最終需要項目別生産誘発!H34/最終需要項目別生産誘発!$J34,6)</f>
        <v>0</v>
      </c>
      <c r="I34" s="147">
        <f>ROUND(+最終需要項目別生産誘発!I34/最終需要項目別生産誘発!$J34,6)</f>
        <v>2.4000000000000001E-5</v>
      </c>
      <c r="J34" s="109">
        <v>1</v>
      </c>
    </row>
    <row r="35" spans="1:10" s="125" customFormat="1" ht="12.95" customHeight="1">
      <c r="A35" s="133">
        <v>30</v>
      </c>
      <c r="B35" s="143" t="s">
        <v>39</v>
      </c>
      <c r="C35" s="147">
        <f>ROUND(+最終需要項目別生産誘発!C35/最終需要項目別生産誘発!$J35,6)</f>
        <v>8.5089999999999992E-3</v>
      </c>
      <c r="D35" s="147">
        <f>ROUND(+最終需要項目別生産誘発!D35/最終需要項目別生産誘発!$J35,6)</f>
        <v>0.85329500000000003</v>
      </c>
      <c r="E35" s="147">
        <f>ROUND(+最終需要項目別生産誘発!E35/最終需要項目別生産誘発!$J35,6)</f>
        <v>2.6690999999999999E-2</v>
      </c>
      <c r="F35" s="147">
        <f>ROUND(+最終需要項目別生産誘発!F35/最終需要項目別生産誘発!$J35,6)</f>
        <v>1.4151E-2</v>
      </c>
      <c r="G35" s="147">
        <f>ROUND(+最終需要項目別生産誘発!G35/最終需要項目別生産誘発!$J35,6)</f>
        <v>1.8360999999999999E-2</v>
      </c>
      <c r="H35" s="147">
        <f>ROUND(+最終需要項目別生産誘発!H35/最終需要項目別生産誘発!$J35,6)</f>
        <v>-1.9000000000000001E-5</v>
      </c>
      <c r="I35" s="147">
        <f>ROUND(+最終需要項目別生産誘発!I35/最終需要項目別生産誘発!$J35,6)</f>
        <v>7.9013E-2</v>
      </c>
      <c r="J35" s="109">
        <v>1</v>
      </c>
    </row>
    <row r="36" spans="1:10" s="125" customFormat="1" ht="12.95" customHeight="1">
      <c r="A36" s="133">
        <v>31</v>
      </c>
      <c r="B36" s="143" t="s">
        <v>40</v>
      </c>
      <c r="C36" s="147">
        <f>ROUND(+最終需要項目別生産誘発!C36/最終需要項目別生産誘発!$J36,6)</f>
        <v>1.2066E-2</v>
      </c>
      <c r="D36" s="147">
        <f>ROUND(+最終需要項目別生産誘発!D36/最終需要項目別生産誘発!$J36,6)</f>
        <v>0.27185900000000002</v>
      </c>
      <c r="E36" s="147">
        <f>ROUND(+最終需要項目別生産誘発!E36/最終需要項目別生産誘発!$J36,6)</f>
        <v>0.13387399999999999</v>
      </c>
      <c r="F36" s="147">
        <f>ROUND(+最終需要項目別生産誘発!F36/最終需要項目別生産誘発!$J36,6)</f>
        <v>7.3436000000000001E-2</v>
      </c>
      <c r="G36" s="147">
        <f>ROUND(+最終需要項目別生産誘発!G36/最終需要項目別生産誘発!$J36,6)</f>
        <v>0.151089</v>
      </c>
      <c r="H36" s="147">
        <f>ROUND(+最終需要項目別生産誘発!H36/最終需要項目別生産誘発!$J36,6)</f>
        <v>1.35E-4</v>
      </c>
      <c r="I36" s="147">
        <f>ROUND(+最終需要項目別生産誘発!I36/最終需要項目別生産誘発!$J36,6)</f>
        <v>0.357541</v>
      </c>
      <c r="J36" s="109">
        <v>1</v>
      </c>
    </row>
    <row r="37" spans="1:10" s="125" customFormat="1" ht="12.95" customHeight="1">
      <c r="A37" s="133">
        <v>32</v>
      </c>
      <c r="B37" s="143" t="s">
        <v>41</v>
      </c>
      <c r="C37" s="147">
        <f>ROUND(+最終需要項目別生産誘発!C37/最終需要項目別生産誘発!$J37,6)</f>
        <v>0.20891199999999999</v>
      </c>
      <c r="D37" s="147">
        <f>ROUND(+最終需要項目別生産誘発!D37/最終需要項目別生産誘発!$J37,6)</f>
        <v>0.59687100000000004</v>
      </c>
      <c r="E37" s="147">
        <f>ROUND(+最終需要項目別生産誘発!E37/最終需要項目別生産誘発!$J37,6)</f>
        <v>1.6899999999999998E-2</v>
      </c>
      <c r="F37" s="147">
        <f>ROUND(+最終需要項目別生産誘発!F37/最終需要項目別生産誘発!$J37,6)</f>
        <v>1.8710000000000001E-3</v>
      </c>
      <c r="G37" s="147">
        <f>ROUND(+最終需要項目別生産誘発!G37/最終需要項目別生産誘発!$J37,6)</f>
        <v>2.9499999999999999E-3</v>
      </c>
      <c r="H37" s="147">
        <f>ROUND(+最終需要項目別生産誘発!H37/最終需要項目別生産誘発!$J37,6)</f>
        <v>6.0000000000000002E-6</v>
      </c>
      <c r="I37" s="147">
        <f>ROUND(+最終需要項目別生産誘発!I37/最終需要項目別生産誘発!$J37,6)</f>
        <v>0.17249100000000001</v>
      </c>
      <c r="J37" s="109">
        <v>1</v>
      </c>
    </row>
    <row r="38" spans="1:10" s="125" customFormat="1" ht="12.95" customHeight="1">
      <c r="A38" s="133" t="s">
        <v>9</v>
      </c>
      <c r="B38" s="143" t="s">
        <v>42</v>
      </c>
      <c r="C38" s="147">
        <f>ROUND(+最終需要項目別生産誘発!C38/最終需要項目別生産誘発!$J38,6)</f>
        <v>2.3921000000000001E-2</v>
      </c>
      <c r="D38" s="147">
        <f>ROUND(+最終需要項目別生産誘発!D38/最終需要項目別生産誘発!$J38,6)</f>
        <v>0.333374</v>
      </c>
      <c r="E38" s="147">
        <f>ROUND(+最終需要項目別生産誘発!E38/最終需要項目別生産誘発!$J38,6)</f>
        <v>0.21856800000000001</v>
      </c>
      <c r="F38" s="147">
        <f>ROUND(+最終需要項目別生産誘発!F38/最終需要項目別生産誘発!$J38,6)</f>
        <v>3.9085000000000002E-2</v>
      </c>
      <c r="G38" s="147">
        <f>ROUND(+最終需要項目別生産誘発!G38/最終需要項目別生産誘発!$J38,6)</f>
        <v>7.1318999999999994E-2</v>
      </c>
      <c r="H38" s="147">
        <f>ROUND(+最終需要項目別生産誘発!H38/最終需要項目別生産誘発!$J38,6)</f>
        <v>1.8900000000000001E-4</v>
      </c>
      <c r="I38" s="147">
        <f>ROUND(+最終需要項目別生産誘発!I38/最終需要項目別生産誘発!$J38,6)</f>
        <v>0.31354300000000002</v>
      </c>
      <c r="J38" s="109">
        <v>1</v>
      </c>
    </row>
    <row r="39" spans="1:10" s="125" customFormat="1" ht="12.95" customHeight="1" thickBot="1">
      <c r="A39" s="149" t="s">
        <v>10</v>
      </c>
      <c r="B39" s="150" t="s">
        <v>43</v>
      </c>
      <c r="C39" s="147">
        <f>ROUND(+最終需要項目別生産誘発!C39/最終需要項目別生産誘発!$J39,6)</f>
        <v>1.7531000000000001E-2</v>
      </c>
      <c r="D39" s="147">
        <f>ROUND(+最終需要項目別生産誘発!D39/最終需要項目別生産誘発!$J39,6)</f>
        <v>0.43586200000000003</v>
      </c>
      <c r="E39" s="147">
        <f>ROUND(+最終需要項目別生産誘発!E39/最終需要項目別生産誘発!$J39,6)</f>
        <v>5.6327000000000002E-2</v>
      </c>
      <c r="F39" s="147">
        <f>ROUND(+最終需要項目別生産誘発!F39/最終需要項目別生産誘発!$J39,6)</f>
        <v>6.2061999999999999E-2</v>
      </c>
      <c r="G39" s="147">
        <f>ROUND(+最終需要項目別生産誘発!G39/最終需要項目別生産誘発!$J39,6)</f>
        <v>8.0337000000000006E-2</v>
      </c>
      <c r="H39" s="147">
        <f>ROUND(+最終需要項目別生産誘発!H39/最終需要項目別生産誘発!$J39,6)</f>
        <v>3.4900000000000003E-4</v>
      </c>
      <c r="I39" s="147">
        <f>ROUND(+最終需要項目別生産誘発!I39/最終需要項目別生産誘発!$J39,6)</f>
        <v>0.34753099999999998</v>
      </c>
      <c r="J39" s="109">
        <v>1</v>
      </c>
    </row>
    <row r="40" spans="1:10" s="125" customFormat="1" ht="12.95" customHeight="1" thickBot="1">
      <c r="A40" s="151"/>
      <c r="B40" s="150" t="s">
        <v>150</v>
      </c>
      <c r="C40" s="152">
        <f>ROUND(+最終需要項目別生産誘発!C40/最終需要項目別生産誘発!$J40,6)</f>
        <v>1.8277999999999999E-2</v>
      </c>
      <c r="D40" s="153">
        <f>ROUND(+最終需要項目別生産誘発!D40/最終需要項目別生産誘発!$J40,6)</f>
        <v>0.26754299999999998</v>
      </c>
      <c r="E40" s="153">
        <f>ROUND(+最終需要項目別生産誘発!E40/最終需要項目別生産誘発!$J40,6)</f>
        <v>0.16142300000000001</v>
      </c>
      <c r="F40" s="153">
        <f>ROUND(+最終需要項目別生産誘発!F40/最終需要項目別生産誘発!$J40,6)</f>
        <v>6.8157999999999996E-2</v>
      </c>
      <c r="G40" s="153">
        <f>ROUND(+最終需要項目別生産誘発!G40/最終需要項目別生産誘発!$J40,6)</f>
        <v>8.6374000000000006E-2</v>
      </c>
      <c r="H40" s="153">
        <f>ROUND(+最終需要項目別生産誘発!H40/最終需要項目別生産誘発!$J40,6)</f>
        <v>7.5699999999999997E-4</v>
      </c>
      <c r="I40" s="153">
        <f>ROUND(+最終需要項目別生産誘発!I40/最終需要項目別生産誘発!$J40,6)</f>
        <v>0.39746700000000001</v>
      </c>
      <c r="J40" s="155">
        <v>1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1" width="7" style="136" customWidth="1"/>
    <col min="12" max="12" width="3" style="136" bestFit="1" customWidth="1"/>
    <col min="13" max="13" width="21" style="136" bestFit="1" customWidth="1"/>
    <col min="14" max="23" width="9.625" style="136" customWidth="1"/>
    <col min="24" max="16384" width="7" style="136"/>
  </cols>
  <sheetData>
    <row r="1" spans="1:10" s="125" customFormat="1" ht="18.75">
      <c r="A1" s="123" t="s">
        <v>185</v>
      </c>
      <c r="B1" s="124"/>
    </row>
    <row r="2" spans="1:10" s="125" customFormat="1" ht="17.25">
      <c r="A2" s="126" t="s">
        <v>151</v>
      </c>
      <c r="B2" s="124"/>
    </row>
    <row r="3" spans="1:10" s="125" customFormat="1" ht="12" thickBot="1">
      <c r="A3" s="124"/>
      <c r="B3" s="124"/>
      <c r="J3" s="127"/>
    </row>
    <row r="4" spans="1:10" s="125" customFormat="1" ht="12.95" customHeight="1">
      <c r="A4" s="128"/>
      <c r="B4" s="140"/>
      <c r="C4" s="129" t="s">
        <v>140</v>
      </c>
      <c r="D4" s="129" t="s">
        <v>141</v>
      </c>
      <c r="E4" s="129" t="s">
        <v>142</v>
      </c>
      <c r="F4" s="129" t="s">
        <v>143</v>
      </c>
      <c r="G4" s="129" t="s">
        <v>144</v>
      </c>
      <c r="H4" s="129" t="s">
        <v>145</v>
      </c>
      <c r="I4" s="129" t="s">
        <v>146</v>
      </c>
      <c r="J4" s="196" t="s">
        <v>150</v>
      </c>
    </row>
    <row r="5" spans="1:10" s="125" customFormat="1" ht="21.75" thickBot="1">
      <c r="A5" s="145"/>
      <c r="B5" s="146"/>
      <c r="C5" s="137" t="s">
        <v>147</v>
      </c>
      <c r="D5" s="137" t="s">
        <v>45</v>
      </c>
      <c r="E5" s="137" t="s">
        <v>148</v>
      </c>
      <c r="F5" s="138" t="s">
        <v>186</v>
      </c>
      <c r="G5" s="138" t="s">
        <v>187</v>
      </c>
      <c r="H5" s="137" t="s">
        <v>47</v>
      </c>
      <c r="I5" s="137" t="s">
        <v>137</v>
      </c>
      <c r="J5" s="197"/>
    </row>
    <row r="6" spans="1:10" s="125" customFormat="1" ht="12.95" customHeight="1">
      <c r="A6" s="133" t="s">
        <v>0</v>
      </c>
      <c r="B6" s="143" t="s">
        <v>11</v>
      </c>
      <c r="C6" s="147">
        <f>ROUND(+最終需要項目別生産誘発!C6/生産者価格評価表!AL$40,6)</f>
        <v>1.1649E-2</v>
      </c>
      <c r="D6" s="147">
        <f>ROUND(+最終需要項目別生産誘発!D6/生産者価格評価表!AM$40,6)</f>
        <v>1.1076000000000001E-2</v>
      </c>
      <c r="E6" s="147">
        <f>ROUND(+最終需要項目別生産誘発!E6/生産者価格評価表!AN$40,6)</f>
        <v>1.5629999999999999E-3</v>
      </c>
      <c r="F6" s="147">
        <f>ROUND(+最終需要項目別生産誘発!F6/生産者価格評価表!AO$40,6)</f>
        <v>2.7430000000000002E-3</v>
      </c>
      <c r="G6" s="147">
        <f>ROUND(+最終需要項目別生産誘発!G6/生産者価格評価表!AP$40,6)</f>
        <v>3.173E-3</v>
      </c>
      <c r="H6" s="147">
        <f>ROUND(+最終需要項目別生産誘発!H6/生産者価格評価表!AQ$40,6)</f>
        <v>-7.6183000000000001E-2</v>
      </c>
      <c r="I6" s="147">
        <f>ROUND(+最終需要項目別生産誘発!I6/生産者価格評価表!AT$40,6)</f>
        <v>1.9123999999999999E-2</v>
      </c>
      <c r="J6" s="109">
        <f>ROUND(+最終需要項目別生産誘発!J6/生産者価格評価表!AU$40,6)</f>
        <v>1.1013999999999999E-2</v>
      </c>
    </row>
    <row r="7" spans="1:10" s="125" customFormat="1" ht="12.95" customHeight="1">
      <c r="A7" s="133" t="s">
        <v>1</v>
      </c>
      <c r="B7" s="143" t="s">
        <v>12</v>
      </c>
      <c r="C7" s="147">
        <f>ROUND(+最終需要項目別生産誘発!C7/生産者価格評価表!AL$40,6)</f>
        <v>7.3200000000000001E-4</v>
      </c>
      <c r="D7" s="147">
        <f>ROUND(+最終需要項目別生産誘発!D7/生産者価格評価表!AM$40,6)</f>
        <v>1.25E-3</v>
      </c>
      <c r="E7" s="147">
        <f>ROUND(+最終需要項目別生産誘発!E7/生産者価格評価表!AN$40,6)</f>
        <v>7.1000000000000005E-5</v>
      </c>
      <c r="F7" s="147">
        <f>ROUND(+最終需要項目別生産誘発!F7/生産者価格評価表!AO$40,6)</f>
        <v>4.26E-4</v>
      </c>
      <c r="G7" s="147">
        <f>ROUND(+最終需要項目別生産誘発!G7/生産者価格評価表!AP$40,6)</f>
        <v>2.7099999999999997E-4</v>
      </c>
      <c r="H7" s="147">
        <f>ROUND(+最終需要項目別生産誘発!H7/生産者価格評価表!AQ$40,6)</f>
        <v>-5.3009849999999998</v>
      </c>
      <c r="I7" s="147">
        <f>ROUND(+最終需要項目別生産誘発!I7/生産者価格評価表!AT$40,6)</f>
        <v>1.6360000000000001E-3</v>
      </c>
      <c r="J7" s="109">
        <f>ROUND(+最終需要項目別生産誘発!J7/生産者価格評価表!AU$40,6)</f>
        <v>1.8630000000000001E-3</v>
      </c>
    </row>
    <row r="8" spans="1:10" s="125" customFormat="1" ht="12.95" customHeight="1">
      <c r="A8" s="133" t="s">
        <v>2</v>
      </c>
      <c r="B8" s="143" t="s">
        <v>149</v>
      </c>
      <c r="C8" s="147">
        <f>ROUND(+最終需要項目別生産誘発!C8/生産者価格評価表!AL$40,6)</f>
        <v>1.7260000000000001E-3</v>
      </c>
      <c r="D8" s="147">
        <f>ROUND(+最終需要項目別生産誘発!D8/生産者価格評価表!AM$40,6)</f>
        <v>3.31E-3</v>
      </c>
      <c r="E8" s="147">
        <f>ROUND(+最終需要項目別生産誘発!E8/生産者価格評価表!AN$40,6)</f>
        <v>1.6699999999999999E-4</v>
      </c>
      <c r="F8" s="147">
        <f>ROUND(+最終需要項目別生産誘発!F8/生産者価格評価表!AO$40,6)</f>
        <v>3.9999999999999998E-6</v>
      </c>
      <c r="G8" s="147">
        <f>ROUND(+最終需要項目別生産誘発!G8/生産者価格評価表!AP$40,6)</f>
        <v>3.9999999999999998E-6</v>
      </c>
      <c r="H8" s="147">
        <f>ROUND(+最終需要項目別生産誘発!H8/生産者価格評価表!AQ$40,6)</f>
        <v>-8.1550000000000008E-3</v>
      </c>
      <c r="I8" s="147">
        <f>ROUND(+最終需要項目別生産誘発!I8/生産者価格評価表!AT$40,6)</f>
        <v>6.561E-3</v>
      </c>
      <c r="J8" s="109">
        <f>ROUND(+最終需要項目別生産誘発!J8/生産者価格評価表!AU$40,6)</f>
        <v>3.3409999999999998E-3</v>
      </c>
    </row>
    <row r="9" spans="1:10" s="125" customFormat="1" ht="12.95" customHeight="1">
      <c r="A9" s="133" t="s">
        <v>3</v>
      </c>
      <c r="B9" s="143" t="s">
        <v>13</v>
      </c>
      <c r="C9" s="147">
        <f>ROUND(+最終需要項目別生産誘発!C9/生産者価格評価表!AL$40,6)</f>
        <v>2.8400000000000002E-4</v>
      </c>
      <c r="D9" s="147">
        <f>ROUND(+最終需要項目別生産誘発!D9/生産者価格評価表!AM$40,6)</f>
        <v>4.3600000000000003E-4</v>
      </c>
      <c r="E9" s="147">
        <f>ROUND(+最終需要項目別生産誘発!E9/生産者価格評価表!AN$40,6)</f>
        <v>3.4499999999999998E-4</v>
      </c>
      <c r="F9" s="147">
        <f>ROUND(+最終需要項目別生産誘発!F9/生産者価格評価表!AO$40,6)</f>
        <v>8.4939999999999998E-3</v>
      </c>
      <c r="G9" s="147">
        <f>ROUND(+最終需要項目別生産誘発!G9/生産者価格評価表!AP$40,6)</f>
        <v>4.5120000000000004E-3</v>
      </c>
      <c r="H9" s="147">
        <f>ROUND(+最終需要項目別生産誘発!H9/生産者価格評価表!AQ$40,6)</f>
        <v>-6.2769999999999996E-3</v>
      </c>
      <c r="I9" s="147">
        <f>ROUND(+最終需要項目別生産誘発!I9/生産者価格評価表!AT$40,6)</f>
        <v>1.0300000000000001E-3</v>
      </c>
      <c r="J9" s="109">
        <f>ROUND(+最終需要項目別生産誘発!J9/生産者価格評価表!AU$40,6)</f>
        <v>1.5200000000000001E-3</v>
      </c>
    </row>
    <row r="10" spans="1:10" s="125" customFormat="1" ht="12.95" customHeight="1">
      <c r="A10" s="133" t="s">
        <v>4</v>
      </c>
      <c r="B10" s="143" t="s">
        <v>14</v>
      </c>
      <c r="C10" s="147">
        <f>ROUND(+最終需要項目別生産誘発!C10/生産者価格評価表!AL$40,6)</f>
        <v>1.9245000000000002E-2</v>
      </c>
      <c r="D10" s="147">
        <f>ROUND(+最終需要項目別生産誘発!D10/生産者価格評価表!AM$40,6)</f>
        <v>1.8447999999999999E-2</v>
      </c>
      <c r="E10" s="147">
        <f>ROUND(+最終需要項目別生産誘発!E10/生産者価格評価表!AN$40,6)</f>
        <v>1.8159999999999999E-3</v>
      </c>
      <c r="F10" s="147">
        <f>ROUND(+最終需要項目別生産誘発!F10/生産者価格評価表!AO$40,6)</f>
        <v>7.6000000000000004E-5</v>
      </c>
      <c r="G10" s="147">
        <f>ROUND(+最終需要項目別生産誘発!G10/生産者価格評価表!AP$40,6)</f>
        <v>7.7000000000000001E-5</v>
      </c>
      <c r="H10" s="147">
        <f>ROUND(+最終需要項目別生産誘発!H10/生産者価格評価表!AQ$40,6)</f>
        <v>-7.5980000000000006E-2</v>
      </c>
      <c r="I10" s="147">
        <f>ROUND(+最終需要項目別生産誘発!I10/生産者価格評価表!AT$40,6)</f>
        <v>4.1017999999999999E-2</v>
      </c>
      <c r="J10" s="109">
        <f>ROUND(+最終需要項目別生産誘発!J10/生産者価格評価表!AU$40,6)</f>
        <v>2.0459999999999999E-2</v>
      </c>
    </row>
    <row r="11" spans="1:10" s="125" customFormat="1" ht="12.95" customHeight="1">
      <c r="A11" s="133" t="s">
        <v>5</v>
      </c>
      <c r="B11" s="143" t="s">
        <v>15</v>
      </c>
      <c r="C11" s="147">
        <f>ROUND(+最終需要項目別生産誘発!C11/生産者価格評価表!AL$40,6)</f>
        <v>1.9269999999999999E-3</v>
      </c>
      <c r="D11" s="147">
        <f>ROUND(+最終需要項目別生産誘発!D11/生産者価格評価表!AM$40,6)</f>
        <v>3.9550000000000002E-3</v>
      </c>
      <c r="E11" s="147">
        <f>ROUND(+最終需要項目別生産誘発!E11/生産者価格評価表!AN$40,6)</f>
        <v>8.1400000000000005E-4</v>
      </c>
      <c r="F11" s="147">
        <f>ROUND(+最終需要項目別生産誘発!F11/生産者価格評価表!AO$40,6)</f>
        <v>1.0139999999999999E-3</v>
      </c>
      <c r="G11" s="147">
        <f>ROUND(+最終需要項目別生産誘発!G11/生産者価格評価表!AP$40,6)</f>
        <v>1.1659999999999999E-3</v>
      </c>
      <c r="H11" s="147">
        <f>ROUND(+最終需要項目別生産誘発!H11/生産者価格評価表!AQ$40,6)</f>
        <v>0.38222499999999998</v>
      </c>
      <c r="I11" s="147">
        <f>ROUND(+最終需要項目別生産誘発!I11/生産者価格評価表!AT$40,6)</f>
        <v>5.9123000000000002E-2</v>
      </c>
      <c r="J11" s="109">
        <f>ROUND(+最終需要項目別生産誘発!J11/生産者価格評価表!AU$40,6)</f>
        <v>2.1311E-2</v>
      </c>
    </row>
    <row r="12" spans="1:10" s="125" customFormat="1" ht="12.95" customHeight="1">
      <c r="A12" s="133" t="s">
        <v>6</v>
      </c>
      <c r="B12" s="143" t="s">
        <v>16</v>
      </c>
      <c r="C12" s="147">
        <f>ROUND(+最終需要項目別生産誘発!C12/生産者価格評価表!AL$40,6)</f>
        <v>6.1650000000000003E-3</v>
      </c>
      <c r="D12" s="147">
        <f>ROUND(+最終需要項目別生産誘発!D12/生産者価格評価表!AM$40,6)</f>
        <v>3.9249999999999997E-3</v>
      </c>
      <c r="E12" s="147">
        <f>ROUND(+最終需要項目別生産誘発!E12/生産者価格評価表!AN$40,6)</f>
        <v>2.676E-3</v>
      </c>
      <c r="F12" s="147">
        <f>ROUND(+最終需要項目別生産誘発!F12/生産者価格評価表!AO$40,6)</f>
        <v>1.3115E-2</v>
      </c>
      <c r="G12" s="147">
        <f>ROUND(+最終需要項目別生産誘発!G12/生産者価格評価表!AP$40,6)</f>
        <v>1.004E-2</v>
      </c>
      <c r="H12" s="147">
        <f>ROUND(+最終需要項目別生産誘発!H12/生産者価格評価表!AQ$40,6)</f>
        <v>-7.9122999999999999E-2</v>
      </c>
      <c r="I12" s="147">
        <f>ROUND(+最終需要項目別生産誘発!I12/生産者価格評価表!AT$40,6)</f>
        <v>5.0472999999999997E-2</v>
      </c>
      <c r="J12" s="109">
        <f>ROUND(+最終需要項目別生産誘発!J12/生産者価格評価表!AU$40,6)</f>
        <v>2.0506E-2</v>
      </c>
    </row>
    <row r="13" spans="1:10" s="125" customFormat="1" ht="12.95" customHeight="1">
      <c r="A13" s="133" t="s">
        <v>7</v>
      </c>
      <c r="B13" s="143" t="s">
        <v>17</v>
      </c>
      <c r="C13" s="147">
        <f>ROUND(+最終需要項目別生産誘発!C13/生産者価格評価表!AL$40,6)</f>
        <v>2.2100000000000001E-4</v>
      </c>
      <c r="D13" s="147">
        <f>ROUND(+最終需要項目別生産誘発!D13/生産者価格評価表!AM$40,6)</f>
        <v>2.0100000000000001E-4</v>
      </c>
      <c r="E13" s="147">
        <f>ROUND(+最終需要項目別生産誘発!E13/生産者価格評価表!AN$40,6)</f>
        <v>4.5600000000000003E-4</v>
      </c>
      <c r="F13" s="147">
        <f>ROUND(+最終需要項目別生産誘発!F13/生産者価格評価表!AO$40,6)</f>
        <v>7.6000000000000004E-5</v>
      </c>
      <c r="G13" s="147">
        <f>ROUND(+最終需要項目別生産誘発!G13/生産者価格評価表!AP$40,6)</f>
        <v>5.3999999999999998E-5</v>
      </c>
      <c r="H13" s="147">
        <f>ROUND(+最終需要項目別生産誘発!H13/生産者価格評価表!AQ$40,6)</f>
        <v>6.0000000000000002E-6</v>
      </c>
      <c r="I13" s="147">
        <f>ROUND(+最終需要項目別生産誘発!I13/生産者価格評価表!AT$40,6)</f>
        <v>2.8400000000000002E-4</v>
      </c>
      <c r="J13" s="109">
        <f>ROUND(+最終需要項目別生産誘発!J13/生産者価格評価表!AU$40,6)</f>
        <v>2.4499999999999999E-4</v>
      </c>
    </row>
    <row r="14" spans="1:10" s="125" customFormat="1" ht="12.95" customHeight="1">
      <c r="A14" s="133" t="s">
        <v>8</v>
      </c>
      <c r="B14" s="143" t="s">
        <v>18</v>
      </c>
      <c r="C14" s="147">
        <f>ROUND(+最終需要項目別生産誘発!C14/生産者価格評価表!AL$40,6)</f>
        <v>6.6100000000000002E-4</v>
      </c>
      <c r="D14" s="147">
        <f>ROUND(+最終需要項目別生産誘発!D14/生産者価格評価表!AM$40,6)</f>
        <v>1.9689999999999998E-3</v>
      </c>
      <c r="E14" s="147">
        <f>ROUND(+最終需要項目別生産誘発!E14/生産者価格評価表!AN$40,6)</f>
        <v>5.5500000000000005E-4</v>
      </c>
      <c r="F14" s="147">
        <f>ROUND(+最終需要項目別生産誘発!F14/生産者価格評価表!AO$40,6)</f>
        <v>1.2160000000000001E-3</v>
      </c>
      <c r="G14" s="147">
        <f>ROUND(+最終需要項目別生産誘発!G14/生産者価格評価表!AP$40,6)</f>
        <v>7.5799999999999999E-4</v>
      </c>
      <c r="H14" s="147">
        <f>ROUND(+最終需要項目別生産誘発!H14/生産者価格評価表!AQ$40,6)</f>
        <v>-2.2880000000000001E-3</v>
      </c>
      <c r="I14" s="147">
        <f>ROUND(+最終需要項目別生産誘発!I14/生産者価格評価表!AT$40,6)</f>
        <v>8.5099999999999998E-4</v>
      </c>
      <c r="J14" s="109">
        <f>ROUND(+最終需要項目別生産誘発!J14/生産者価格評価表!AU$40,6)</f>
        <v>1.181E-3</v>
      </c>
    </row>
    <row r="15" spans="1:10" s="125" customFormat="1" ht="12.95" customHeight="1">
      <c r="A15" s="133">
        <v>10</v>
      </c>
      <c r="B15" s="143" t="s">
        <v>19</v>
      </c>
      <c r="C15" s="147">
        <f>ROUND(+最終需要項目別生産誘発!C15/生産者価格評価表!AL$40,6)</f>
        <v>1.6130000000000001E-3</v>
      </c>
      <c r="D15" s="147">
        <f>ROUND(+最終需要項目別生産誘発!D15/生産者価格評価表!AM$40,6)</f>
        <v>1.209E-3</v>
      </c>
      <c r="E15" s="147">
        <f>ROUND(+最終需要項目別生産誘発!E15/生産者価格評価表!AN$40,6)</f>
        <v>8.2399999999999997E-4</v>
      </c>
      <c r="F15" s="147">
        <f>ROUND(+最終需要項目別生産誘発!F15/生産者価格評価表!AO$40,6)</f>
        <v>2.6298999999999999E-2</v>
      </c>
      <c r="G15" s="147">
        <f>ROUND(+最終需要項目別生産誘発!G15/生産者価格評価表!AP$40,6)</f>
        <v>1.4194E-2</v>
      </c>
      <c r="H15" s="147">
        <f>ROUND(+最終需要項目別生産誘発!H15/生産者価格評価表!AQ$40,6)</f>
        <v>0.195386</v>
      </c>
      <c r="I15" s="147">
        <f>ROUND(+最終需要項目別生産誘発!I15/生産者価格評価表!AT$40,6)</f>
        <v>6.6819999999999996E-3</v>
      </c>
      <c r="J15" s="109">
        <f>ROUND(+最終需要項目別生産誘発!J15/生産者価格評価表!AU$40,6)</f>
        <v>5.7939999999999997E-3</v>
      </c>
    </row>
    <row r="16" spans="1:10" s="125" customFormat="1" ht="12.95" customHeight="1">
      <c r="A16" s="133">
        <v>11</v>
      </c>
      <c r="B16" s="143" t="s">
        <v>20</v>
      </c>
      <c r="C16" s="147">
        <f>ROUND(+最終需要項目別生産誘発!C16/生産者価格評価表!AL$40,6)</f>
        <v>1.5E-5</v>
      </c>
      <c r="D16" s="147">
        <f>ROUND(+最終需要項目別生産誘発!D16/生産者価格評価表!AM$40,6)</f>
        <v>1.2999999999999999E-5</v>
      </c>
      <c r="E16" s="147">
        <f>ROUND(+最終需要項目別生産誘発!E16/生産者価格評価表!AN$40,6)</f>
        <v>9.0000000000000002E-6</v>
      </c>
      <c r="F16" s="147">
        <f>ROUND(+最終需要項目別生産誘発!F16/生産者価格評価表!AO$40,6)</f>
        <v>3.19E-4</v>
      </c>
      <c r="G16" s="147">
        <f>ROUND(+最終需要項目別生産誘発!G16/生産者価格評価表!AP$40,6)</f>
        <v>1.93E-4</v>
      </c>
      <c r="H16" s="147">
        <f>ROUND(+最終需要項目別生産誘発!H16/生産者価格評価表!AQ$40,6)</f>
        <v>1.4009999999999999E-3</v>
      </c>
      <c r="I16" s="147">
        <f>ROUND(+最終需要項目別生産誘発!I16/生産者価格評価表!AT$40,6)</f>
        <v>1.268E-3</v>
      </c>
      <c r="J16" s="109">
        <f>ROUND(+最終需要項目別生産誘発!J16/生産者価格評価表!AU$40,6)</f>
        <v>4.6799999999999999E-4</v>
      </c>
    </row>
    <row r="17" spans="1:10" s="125" customFormat="1" ht="12.95" customHeight="1">
      <c r="A17" s="133">
        <v>12</v>
      </c>
      <c r="B17" s="143" t="s">
        <v>21</v>
      </c>
      <c r="C17" s="147">
        <f>ROUND(+最終需要項目別生産誘発!C17/生産者価格評価表!AL$40,6)</f>
        <v>1.9999999999999999E-6</v>
      </c>
      <c r="D17" s="147">
        <f>ROUND(+最終需要項目別生産誘発!D17/生産者価格評価表!AM$40,6)</f>
        <v>9.9999999999999995E-7</v>
      </c>
      <c r="E17" s="147">
        <f>ROUND(+最終需要項目別生産誘発!E17/生産者価格評価表!AN$40,6)</f>
        <v>9.9999999999999995E-7</v>
      </c>
      <c r="F17" s="147">
        <f>ROUND(+最終需要項目別生産誘発!F17/生産者価格評価表!AO$40,6)</f>
        <v>1.2999999999999999E-5</v>
      </c>
      <c r="G17" s="147">
        <f>ROUND(+最終需要項目別生産誘発!G17/生産者価格評価表!AP$40,6)</f>
        <v>1.0000000000000001E-5</v>
      </c>
      <c r="H17" s="147">
        <f>ROUND(+最終需要項目別生産誘発!H17/生産者価格評価表!AQ$40,6)</f>
        <v>1.13E-4</v>
      </c>
      <c r="I17" s="147">
        <f>ROUND(+最終需要項目別生産誘発!I17/生産者価格評価表!AT$40,6)</f>
        <v>1.663E-3</v>
      </c>
      <c r="J17" s="109">
        <f>ROUND(+最終需要項目別生産誘発!J17/生産者価格評価表!AU$40,6)</f>
        <v>5.5699999999999999E-4</v>
      </c>
    </row>
    <row r="18" spans="1:10" s="125" customFormat="1" ht="12.95" customHeight="1">
      <c r="A18" s="133">
        <v>13</v>
      </c>
      <c r="B18" s="143" t="s">
        <v>22</v>
      </c>
      <c r="C18" s="147">
        <f>ROUND(+最終需要項目別生産誘発!C18/生産者価格評価表!AL$40,6)</f>
        <v>4.6759999999999996E-3</v>
      </c>
      <c r="D18" s="147">
        <f>ROUND(+最終需要項目別生産誘発!D18/生産者価格評価表!AM$40,6)</f>
        <v>3.7299999999999998E-3</v>
      </c>
      <c r="E18" s="147">
        <f>ROUND(+最終需要項目別生産誘発!E18/生産者価格評価表!AN$40,6)</f>
        <v>2.4420000000000002E-3</v>
      </c>
      <c r="F18" s="147">
        <f>ROUND(+最終需要項目別生産誘発!F18/生産者価格評価表!AO$40,6)</f>
        <v>6.5766000000000005E-2</v>
      </c>
      <c r="G18" s="147">
        <f>ROUND(+最終需要項目別生産誘発!G18/生産者価格評価表!AP$40,6)</f>
        <v>4.0679E-2</v>
      </c>
      <c r="H18" s="147">
        <f>ROUND(+最終需要項目別生産誘発!H18/生産者価格評価表!AQ$40,6)</f>
        <v>0.41821199999999997</v>
      </c>
      <c r="I18" s="147">
        <f>ROUND(+最終需要項目別生産誘発!I18/生産者価格評価表!AT$40,6)</f>
        <v>3.4271999999999997E-2</v>
      </c>
      <c r="J18" s="109">
        <f>ROUND(+最終需要項目別生産誘発!J18/生産者価格評価表!AU$40,6)</f>
        <v>2.1204000000000001E-2</v>
      </c>
    </row>
    <row r="19" spans="1:10" s="125" customFormat="1" ht="12.95" customHeight="1">
      <c r="A19" s="133">
        <v>14</v>
      </c>
      <c r="B19" s="143" t="s">
        <v>23</v>
      </c>
      <c r="C19" s="147">
        <f>ROUND(+最終需要項目別生産誘発!C19/生産者価格評価表!AL$40,6)</f>
        <v>1.9699999999999999E-4</v>
      </c>
      <c r="D19" s="147">
        <f>ROUND(+最終需要項目別生産誘発!D19/生産者価格評価表!AM$40,6)</f>
        <v>2.3900000000000001E-4</v>
      </c>
      <c r="E19" s="147">
        <f>ROUND(+最終需要項目別生産誘発!E19/生産者価格評価表!AN$40,6)</f>
        <v>2.0100000000000001E-4</v>
      </c>
      <c r="F19" s="147">
        <f>ROUND(+最終需要項目別生産誘発!F19/生産者価格評価表!AO$40,6)</f>
        <v>3.362E-3</v>
      </c>
      <c r="G19" s="147">
        <f>ROUND(+最終需要項目別生産誘発!G19/生産者価格評価表!AP$40,6)</f>
        <v>2.1700000000000001E-2</v>
      </c>
      <c r="H19" s="147">
        <f>ROUND(+最終需要項目別生産誘発!H19/生産者価格評価表!AQ$40,6)</f>
        <v>0.48343900000000001</v>
      </c>
      <c r="I19" s="147">
        <f>ROUND(+最終需要項目別生産誘発!I19/生産者価格評価表!AT$40,6)</f>
        <v>4.0508000000000002E-2</v>
      </c>
      <c r="J19" s="109">
        <f>ROUND(+最終需要項目別生産誘発!J19/生産者価格評価表!AU$40,6)</f>
        <v>1.6018000000000001E-2</v>
      </c>
    </row>
    <row r="20" spans="1:10" s="125" customFormat="1" ht="12.95" customHeight="1">
      <c r="A20" s="133">
        <v>15</v>
      </c>
      <c r="B20" s="143" t="s">
        <v>24</v>
      </c>
      <c r="C20" s="147">
        <f>ROUND(+最終需要項目別生産誘発!C20/生産者価格評価表!AL$40,6)</f>
        <v>2.8131E-2</v>
      </c>
      <c r="D20" s="147">
        <f>ROUND(+最終需要項目別生産誘発!D20/生産者価格評価表!AM$40,6)</f>
        <v>8.4349999999999998E-3</v>
      </c>
      <c r="E20" s="147">
        <f>ROUND(+最終需要項目別生産誘発!E20/生産者価格評価表!AN$40,6)</f>
        <v>1.58E-3</v>
      </c>
      <c r="F20" s="147">
        <f>ROUND(+最終需要項目別生産誘発!F20/生産者価格評価表!AO$40,6)</f>
        <v>3.4375000000000003E-2</v>
      </c>
      <c r="G20" s="147">
        <f>ROUND(+最終需要項目別生産誘発!G20/生産者価格評価表!AP$40,6)</f>
        <v>6.2830999999999998E-2</v>
      </c>
      <c r="H20" s="147">
        <f>ROUND(+最終需要項目別生産誘発!H20/生産者価格評価表!AQ$40,6)</f>
        <v>-0.46247700000000003</v>
      </c>
      <c r="I20" s="147">
        <f>ROUND(+最終需要項目別生産誘発!I20/生産者価格評価表!AT$40,6)</f>
        <v>0.741421</v>
      </c>
      <c r="J20" s="109">
        <f>ROUND(+最終需要項目別生産誘発!J20/生産者価格評価表!AU$40,6)</f>
        <v>0.25963199999999997</v>
      </c>
    </row>
    <row r="21" spans="1:10" s="125" customFormat="1" ht="12.95" customHeight="1">
      <c r="A21" s="133">
        <v>16</v>
      </c>
      <c r="B21" s="143" t="s">
        <v>25</v>
      </c>
      <c r="C21" s="147">
        <f>ROUND(+最終需要項目別生産誘発!C21/生産者価格評価表!AL$40,6)</f>
        <v>3.1000000000000001E-5</v>
      </c>
      <c r="D21" s="147">
        <f>ROUND(+最終需要項目別生産誘発!D21/生産者価格評価表!AM$40,6)</f>
        <v>4.8200000000000001E-4</v>
      </c>
      <c r="E21" s="147">
        <f>ROUND(+最終需要項目別生産誘発!E21/生産者価格評価表!AN$40,6)</f>
        <v>1.74E-4</v>
      </c>
      <c r="F21" s="147">
        <f>ROUND(+最終需要項目別生産誘発!F21/生産者価格評価表!AO$40,6)</f>
        <v>1.6699999999999999E-4</v>
      </c>
      <c r="G21" s="147">
        <f>ROUND(+最終需要項目別生産誘発!G21/生産者価格評価表!AP$40,6)</f>
        <v>1.6199999999999999E-3</v>
      </c>
      <c r="H21" s="147">
        <f>ROUND(+最終需要項目別生産誘発!H21/生産者価格評価表!AQ$40,6)</f>
        <v>1.3773000000000001E-2</v>
      </c>
      <c r="I21" s="147">
        <f>ROUND(+最終需要項目別生産誘発!I21/生産者価格評価表!AT$40,6)</f>
        <v>8.3479999999999995E-3</v>
      </c>
      <c r="J21" s="109">
        <f>ROUND(+最終需要項目別生産誘発!J21/生産者価格評価表!AU$40,6)</f>
        <v>3.1480000000000002E-3</v>
      </c>
    </row>
    <row r="22" spans="1:10" s="125" customFormat="1" ht="12.95" customHeight="1">
      <c r="A22" s="133">
        <v>17</v>
      </c>
      <c r="B22" s="143" t="s">
        <v>26</v>
      </c>
      <c r="C22" s="147">
        <f>ROUND(+最終需要項目別生産誘発!C22/生産者価格評価表!AL$40,6)</f>
        <v>1.63E-4</v>
      </c>
      <c r="D22" s="147">
        <f>ROUND(+最終需要項目別生産誘発!D22/生産者価格評価表!AM$40,6)</f>
        <v>5.0600000000000005E-4</v>
      </c>
      <c r="E22" s="147">
        <f>ROUND(+最終需要項目別生産誘発!E22/生産者価格評価表!AN$40,6)</f>
        <v>3.0600000000000001E-4</v>
      </c>
      <c r="F22" s="147">
        <f>ROUND(+最終需要項目別生産誘発!F22/生産者価格評価表!AO$40,6)</f>
        <v>1.018E-3</v>
      </c>
      <c r="G22" s="147">
        <f>ROUND(+最終需要項目別生産誘発!G22/生産者価格評価表!AP$40,6)</f>
        <v>1.6789999999999999E-3</v>
      </c>
      <c r="H22" s="147">
        <f>ROUND(+最終需要項目別生産誘発!H22/生産者価格評価表!AQ$40,6)</f>
        <v>3.2909000000000001E-2</v>
      </c>
      <c r="I22" s="147">
        <f>ROUND(+最終需要項目別生産誘発!I22/生産者価格評価表!AT$40,6)</f>
        <v>9.8200000000000002E-4</v>
      </c>
      <c r="J22" s="109">
        <f>ROUND(+最終需要項目別生産誘発!J22/生産者価格評価表!AU$40,6)</f>
        <v>7.7499999999999997E-4</v>
      </c>
    </row>
    <row r="23" spans="1:10" s="125" customFormat="1" ht="12.95" customHeight="1">
      <c r="A23" s="133">
        <v>18</v>
      </c>
      <c r="B23" s="143" t="s">
        <v>27</v>
      </c>
      <c r="C23" s="147">
        <f>ROUND(+最終需要項目別生産誘発!C23/生産者価格評価表!AL$40,6)</f>
        <v>7.4029999999999999E-3</v>
      </c>
      <c r="D23" s="147">
        <f>ROUND(+最終需要項目別生産誘発!D23/生産者価格評価表!AM$40,6)</f>
        <v>5.7450000000000001E-3</v>
      </c>
      <c r="E23" s="147">
        <f>ROUND(+最終需要項目別生産誘発!E23/生産者価格評価表!AN$40,6)</f>
        <v>4.9909999999999998E-3</v>
      </c>
      <c r="F23" s="147">
        <f>ROUND(+最終需要項目別生産誘発!F23/生産者価格評価表!AO$40,6)</f>
        <v>6.2040000000000003E-3</v>
      </c>
      <c r="G23" s="147">
        <f>ROUND(+最終需要項目別生産誘発!G23/生産者価格評価表!AP$40,6)</f>
        <v>5.5329999999999997E-3</v>
      </c>
      <c r="H23" s="147">
        <f>ROUND(+最終需要項目別生産誘発!H23/生産者価格評価表!AQ$40,6)</f>
        <v>4.0301999999999998E-2</v>
      </c>
      <c r="I23" s="147">
        <f>ROUND(+最終需要項目別生産誘発!I23/生産者価格評価表!AT$40,6)</f>
        <v>2.3585999999999999E-2</v>
      </c>
      <c r="J23" s="109">
        <f>ROUND(+最終需要項目別生産誘発!J23/生産者価格評価表!AU$40,6)</f>
        <v>1.1617000000000001E-2</v>
      </c>
    </row>
    <row r="24" spans="1:10" s="125" customFormat="1" ht="12.95" customHeight="1">
      <c r="A24" s="133">
        <v>19</v>
      </c>
      <c r="B24" s="143" t="s">
        <v>28</v>
      </c>
      <c r="C24" s="147">
        <f>ROUND(+最終需要項目別生産誘発!C24/生産者価格評価表!AL$40,6)</f>
        <v>5.4180000000000001E-3</v>
      </c>
      <c r="D24" s="147">
        <f>ROUND(+最終需要項目別生産誘発!D24/生産者価格評価表!AM$40,6)</f>
        <v>1.5346E-2</v>
      </c>
      <c r="E24" s="147">
        <f>ROUND(+最終需要項目別生産誘発!E24/生産者価格評価表!AN$40,6)</f>
        <v>1.3897E-2</v>
      </c>
      <c r="F24" s="147">
        <f>ROUND(+最終需要項目別生産誘発!F24/生産者価格評価表!AO$40,6)</f>
        <v>0.86771900000000002</v>
      </c>
      <c r="G24" s="147">
        <f>ROUND(+最終需要項目別生産誘発!G24/生産者価格評価表!AP$40,6)</f>
        <v>0.45835500000000001</v>
      </c>
      <c r="H24" s="147">
        <f>ROUND(+最終需要項目別生産誘発!H24/生産者価格評価表!AQ$40,6)</f>
        <v>-3.532E-3</v>
      </c>
      <c r="I24" s="147">
        <f>ROUND(+最終需要項目別生産誘発!I24/生産者価格評価表!AT$40,6)</f>
        <v>4.1349999999999998E-3</v>
      </c>
      <c r="J24" s="109">
        <f>ROUND(+最終需要項目別生産誘発!J24/生産者価格評価表!AU$40,6)</f>
        <v>0.107833</v>
      </c>
    </row>
    <row r="25" spans="1:10" s="125" customFormat="1" ht="12.95" customHeight="1">
      <c r="A25" s="133">
        <v>20</v>
      </c>
      <c r="B25" s="143" t="s">
        <v>29</v>
      </c>
      <c r="C25" s="147">
        <f>ROUND(+最終需要項目別生産誘発!C25/生産者価格評価表!AL$40,6)</f>
        <v>3.3639999999999998E-3</v>
      </c>
      <c r="D25" s="147">
        <f>ROUND(+最終需要項目別生産誘発!D25/生産者価格評価表!AM$40,6)</f>
        <v>4.0980000000000001E-3</v>
      </c>
      <c r="E25" s="147">
        <f>ROUND(+最終需要項目別生産誘発!E25/生産者価格評価表!AN$40,6)</f>
        <v>4.202E-3</v>
      </c>
      <c r="F25" s="147">
        <f>ROUND(+最終需要項目別生産誘発!F25/生産者価格評価表!AO$40,6)</f>
        <v>1.6620000000000001E-3</v>
      </c>
      <c r="G25" s="147">
        <f>ROUND(+最終需要項目別生産誘発!G25/生産者価格評価表!AP$40,6)</f>
        <v>1.4120000000000001E-3</v>
      </c>
      <c r="H25" s="147">
        <f>ROUND(+最終需要項目別生産誘発!H25/生産者価格評価表!AQ$40,6)</f>
        <v>-4.4980000000000003E-3</v>
      </c>
      <c r="I25" s="147">
        <f>ROUND(+最終需要項目別生産誘発!I25/生産者価格評価表!AT$40,6)</f>
        <v>3.4329999999999999E-3</v>
      </c>
      <c r="J25" s="109">
        <f>ROUND(+最終需要項目別生産誘発!J25/生産者価格評価表!AU$40,6)</f>
        <v>3.4529999999999999E-3</v>
      </c>
    </row>
    <row r="26" spans="1:10" s="125" customFormat="1" ht="12.95" customHeight="1">
      <c r="A26" s="133">
        <v>21</v>
      </c>
      <c r="B26" s="143" t="s">
        <v>30</v>
      </c>
      <c r="C26" s="147">
        <f>ROUND(+最終需要項目別生産誘発!C26/生産者価格評価表!AL$40,6)</f>
        <v>9.384E-3</v>
      </c>
      <c r="D26" s="147">
        <f>ROUND(+最終需要項目別生産誘発!D26/生産者価格評価表!AM$40,6)</f>
        <v>1.0460000000000001E-2</v>
      </c>
      <c r="E26" s="147">
        <f>ROUND(+最終需要項目別生産誘発!E26/生産者価格評価表!AN$40,6)</f>
        <v>1.9720999999999999E-2</v>
      </c>
      <c r="F26" s="147">
        <f>ROUND(+最終需要項目別生産誘発!F26/生産者価格評価表!AO$40,6)</f>
        <v>2.3149999999999998E-3</v>
      </c>
      <c r="G26" s="147">
        <f>ROUND(+最終需要項目別生産誘発!G26/生産者価格評価表!AP$40,6)</f>
        <v>1.725E-3</v>
      </c>
      <c r="H26" s="147">
        <f>ROUND(+最終需要項目別生産誘発!H26/生産者価格評価表!AQ$40,6)</f>
        <v>-2.0600000000000002E-3</v>
      </c>
      <c r="I26" s="147">
        <f>ROUND(+最終需要項目別生産誘発!I26/生産者価格評価表!AT$40,6)</f>
        <v>2.895E-3</v>
      </c>
      <c r="J26" s="109">
        <f>ROUND(+最終需要項目別生産誘発!J26/生産者価格評価表!AU$40,6)</f>
        <v>7.9369999999999996E-3</v>
      </c>
    </row>
    <row r="27" spans="1:10" s="125" customFormat="1" ht="12.95" customHeight="1">
      <c r="A27" s="133">
        <v>22</v>
      </c>
      <c r="B27" s="143" t="s">
        <v>31</v>
      </c>
      <c r="C27" s="147">
        <f>ROUND(+最終需要項目別生産誘発!C27/生産者価格評価表!AL$40,6)</f>
        <v>0.13610700000000001</v>
      </c>
      <c r="D27" s="147">
        <f>ROUND(+最終需要項目別生産誘発!D27/生産者価格評価表!AM$40,6)</f>
        <v>0.17200799999999999</v>
      </c>
      <c r="E27" s="147">
        <f>ROUND(+最終需要項目別生産誘発!E27/生産者価格評価表!AN$40,6)</f>
        <v>2.8066000000000001E-2</v>
      </c>
      <c r="F27" s="147">
        <f>ROUND(+最終需要項目別生産誘発!F27/生産者価格評価表!AO$40,6)</f>
        <v>7.4437000000000003E-2</v>
      </c>
      <c r="G27" s="147">
        <f>ROUND(+最終需要項目別生産誘発!G27/生産者価格評価表!AP$40,6)</f>
        <v>0.131468</v>
      </c>
      <c r="H27" s="147">
        <f>ROUND(+最終需要項目別生産誘発!H27/生産者価格評価表!AQ$40,6)</f>
        <v>-0.62289899999999998</v>
      </c>
      <c r="I27" s="147">
        <f>ROUND(+最終需要項目別生産誘発!I27/生産者価格評価表!AT$40,6)</f>
        <v>7.3185E-2</v>
      </c>
      <c r="J27" s="109">
        <f>ROUND(+最終需要項目別生産誘発!J27/生産者価格評価表!AU$40,6)</f>
        <v>0.10637099999999999</v>
      </c>
    </row>
    <row r="28" spans="1:10" s="125" customFormat="1" ht="12.95" customHeight="1">
      <c r="A28" s="133">
        <v>23</v>
      </c>
      <c r="B28" s="143" t="s">
        <v>32</v>
      </c>
      <c r="C28" s="147">
        <f>ROUND(+最終需要項目別生産誘発!C28/生産者価格評価表!AL$40,6)</f>
        <v>2.0957E-2</v>
      </c>
      <c r="D28" s="147">
        <f>ROUND(+最終需要項目別生産誘発!D28/生産者価格評価表!AM$40,6)</f>
        <v>7.3719000000000007E-2</v>
      </c>
      <c r="E28" s="147">
        <f>ROUND(+最終需要項目別生産誘発!E28/生産者価格評価表!AN$40,6)</f>
        <v>1.0296E-2</v>
      </c>
      <c r="F28" s="147">
        <f>ROUND(+最終需要項目別生産誘発!F28/生産者価格評価表!AO$40,6)</f>
        <v>1.9508000000000001E-2</v>
      </c>
      <c r="G28" s="147">
        <f>ROUND(+最終需要項目別生産誘発!G28/生産者価格評価表!AP$40,6)</f>
        <v>1.6076E-2</v>
      </c>
      <c r="H28" s="147">
        <f>ROUND(+最終需要項目別生産誘発!H28/生産者価格評価表!AQ$40,6)</f>
        <v>-3.4159000000000002E-2</v>
      </c>
      <c r="I28" s="147">
        <f>ROUND(+最終需要項目別生産誘発!I28/生産者価格評価表!AT$40,6)</f>
        <v>2.4650999999999999E-2</v>
      </c>
      <c r="J28" s="109">
        <f>ROUND(+最終需要項目別生産誘発!J28/生産者価格評価表!AU$40,6)</f>
        <v>3.7302000000000002E-2</v>
      </c>
    </row>
    <row r="29" spans="1:10" s="125" customFormat="1" ht="12.95" customHeight="1">
      <c r="A29" s="133">
        <v>24</v>
      </c>
      <c r="B29" s="143" t="s">
        <v>33</v>
      </c>
      <c r="C29" s="147">
        <f>ROUND(+最終需要項目別生産誘発!C29/生産者価格評価表!AL$40,6)</f>
        <v>8.6650000000000008E-3</v>
      </c>
      <c r="D29" s="147">
        <f>ROUND(+最終需要項目別生産誘発!D29/生産者価格評価表!AM$40,6)</f>
        <v>0.26511499999999999</v>
      </c>
      <c r="E29" s="147">
        <f>ROUND(+最終需要項目別生産誘発!E29/生産者価格評価表!AN$40,6)</f>
        <v>3.4229999999999998E-3</v>
      </c>
      <c r="F29" s="147">
        <f>ROUND(+最終需要項目別生産誘発!F29/生産者価格評価表!AO$40,6)</f>
        <v>4.0670000000000003E-3</v>
      </c>
      <c r="G29" s="147">
        <f>ROUND(+最終需要項目別生産誘発!G29/生産者価格評価表!AP$40,6)</f>
        <v>4.2220000000000001E-3</v>
      </c>
      <c r="H29" s="147">
        <f>ROUND(+最終需要項目別生産誘発!H29/生産者価格評価表!AQ$40,6)</f>
        <v>-9.9019999999999993E-3</v>
      </c>
      <c r="I29" s="147">
        <f>ROUND(+最終需要項目別生産誘発!I29/生産者価格評価表!AT$40,6)</f>
        <v>3.6129999999999999E-3</v>
      </c>
      <c r="J29" s="109">
        <f>ROUND(+最終需要項目別生産誘発!J29/生産者価格評価表!AU$40,6)</f>
        <v>8.9677000000000007E-2</v>
      </c>
    </row>
    <row r="30" spans="1:10" s="125" customFormat="1" ht="12.95" customHeight="1">
      <c r="A30" s="133">
        <v>25</v>
      </c>
      <c r="B30" s="143" t="s">
        <v>34</v>
      </c>
      <c r="C30" s="147">
        <f>ROUND(+最終需要項目別生産誘発!C30/生産者価格評価表!AL$40,6)</f>
        <v>4.5601999999999997E-2</v>
      </c>
      <c r="D30" s="147">
        <f>ROUND(+最終需要項目別生産誘発!D30/生産者価格評価表!AM$40,6)</f>
        <v>4.2360000000000002E-2</v>
      </c>
      <c r="E30" s="147">
        <f>ROUND(+最終需要項目別生産誘発!E30/生産者価格評価表!AN$40,6)</f>
        <v>2.3795E-2</v>
      </c>
      <c r="F30" s="147">
        <f>ROUND(+最終需要項目別生産誘発!F30/生産者価格評価表!AO$40,6)</f>
        <v>5.2040000000000003E-2</v>
      </c>
      <c r="G30" s="147">
        <f>ROUND(+最終需要項目別生産誘発!G30/生産者価格評価表!AP$40,6)</f>
        <v>3.7232000000000001E-2</v>
      </c>
      <c r="H30" s="147">
        <f>ROUND(+最終需要項目別生産誘発!H30/生産者価格評価表!AQ$40,6)</f>
        <v>-0.16897200000000001</v>
      </c>
      <c r="I30" s="147">
        <f>ROUND(+最終需要項目別生産誘発!I30/生産者価格評価表!AT$40,6)</f>
        <v>3.5090000000000003E-2</v>
      </c>
      <c r="J30" s="109">
        <f>ROUND(+最終需要項目別生産誘発!J30/生産者価格評価表!AU$40,6)</f>
        <v>3.7234000000000003E-2</v>
      </c>
    </row>
    <row r="31" spans="1:10" s="125" customFormat="1" ht="12.95" customHeight="1">
      <c r="A31" s="133">
        <v>26</v>
      </c>
      <c r="B31" s="143" t="s">
        <v>35</v>
      </c>
      <c r="C31" s="147">
        <f>ROUND(+最終需要項目別生産誘発!C31/生産者価格評価表!AL$40,6)</f>
        <v>2.5281000000000001E-2</v>
      </c>
      <c r="D31" s="147">
        <f>ROUND(+最終需要項目別生産誘発!D31/生産者価格評価表!AM$40,6)</f>
        <v>3.7899000000000002E-2</v>
      </c>
      <c r="E31" s="147">
        <f>ROUND(+最終需要項目別生産誘発!E31/生産者価格評価表!AN$40,6)</f>
        <v>1.1405E-2</v>
      </c>
      <c r="F31" s="147">
        <f>ROUND(+最終需要項目別生産誘発!F31/生産者価格評価表!AO$40,6)</f>
        <v>1.4237E-2</v>
      </c>
      <c r="G31" s="147">
        <f>ROUND(+最終需要項目別生産誘発!G31/生産者価格評価表!AP$40,6)</f>
        <v>1.2071E-2</v>
      </c>
      <c r="H31" s="147">
        <f>ROUND(+最終需要項目別生産誘発!H31/生産者価格評価表!AQ$40,6)</f>
        <v>-1.6108000000000001E-2</v>
      </c>
      <c r="I31" s="147">
        <f>ROUND(+最終需要項目別生産誘発!I31/生産者価格評価表!AT$40,6)</f>
        <v>1.9900000000000001E-2</v>
      </c>
      <c r="J31" s="109">
        <f>ROUND(+最終需要項目別生産誘発!J31/生産者価格評価表!AU$40,6)</f>
        <v>2.3480999999999998E-2</v>
      </c>
    </row>
    <row r="32" spans="1:10" s="125" customFormat="1" ht="12.95" customHeight="1">
      <c r="A32" s="133">
        <v>27</v>
      </c>
      <c r="B32" s="143" t="s">
        <v>36</v>
      </c>
      <c r="C32" s="147">
        <f>ROUND(+最終需要項目別生産誘発!C32/生産者価格評価表!AL$40,6)</f>
        <v>8.5800000000000004E-4</v>
      </c>
      <c r="D32" s="147">
        <f>ROUND(+最終需要項目別生産誘発!D32/生産者価格評価表!AM$40,6)</f>
        <v>4.3299999999999996E-3</v>
      </c>
      <c r="E32" s="147">
        <f>ROUND(+最終需要項目別生産誘発!E32/生産者価格評価表!AN$40,6)</f>
        <v>0.416051</v>
      </c>
      <c r="F32" s="147">
        <f>ROUND(+最終需要項目別生産誘発!F32/生産者価格評価表!AO$40,6)</f>
        <v>1.108E-3</v>
      </c>
      <c r="G32" s="147">
        <f>ROUND(+最終需要項目別生産誘発!G32/生産者価格評価表!AP$40,6)</f>
        <v>8.1099999999999998E-4</v>
      </c>
      <c r="H32" s="147">
        <f>ROUND(+最終需要項目別生産誘発!H32/生産者価格評価表!AQ$40,6)</f>
        <v>-2.3600000000000001E-3</v>
      </c>
      <c r="I32" s="147">
        <f>ROUND(+最終需要項目別生産誘発!I32/生産者価格評価表!AT$40,6)</f>
        <v>1.0989999999999999E-3</v>
      </c>
      <c r="J32" s="109">
        <f>ROUND(+最終需要項目別生産誘発!J32/生産者価格評価表!AU$40,6)</f>
        <v>6.5596000000000002E-2</v>
      </c>
    </row>
    <row r="33" spans="1:10" s="125" customFormat="1" ht="12.95" customHeight="1">
      <c r="A33" s="133">
        <v>28</v>
      </c>
      <c r="B33" s="143" t="s">
        <v>37</v>
      </c>
      <c r="C33" s="147">
        <f>ROUND(+最終需要項目別生産誘発!C33/生産者価格評価表!AL$40,6)</f>
        <v>1.5640000000000001E-3</v>
      </c>
      <c r="D33" s="147">
        <f>ROUND(+最終需要項目別生産誘発!D33/生産者価格評価表!AM$40,6)</f>
        <v>1.6958999999999998E-2</v>
      </c>
      <c r="E33" s="147">
        <f>ROUND(+最終需要項目別生産誘発!E33/生産者価格評価表!AN$40,6)</f>
        <v>0.20760600000000001</v>
      </c>
      <c r="F33" s="147">
        <f>ROUND(+最終需要項目別生産誘発!F33/生産者価格評価表!AO$40,6)</f>
        <v>2.6580000000000002E-3</v>
      </c>
      <c r="G33" s="147">
        <f>ROUND(+最終需要項目別生産誘発!G33/生産者価格評価表!AP$40,6)</f>
        <v>3.006E-3</v>
      </c>
      <c r="H33" s="147">
        <f>ROUND(+最終需要項目別生産誘発!H33/生産者価格評価表!AQ$40,6)</f>
        <v>-8.0719999999999993E-3</v>
      </c>
      <c r="I33" s="147">
        <f>ROUND(+最終需要項目別生産誘発!I33/生産者価格評価表!AT$40,6)</f>
        <v>2.1021999999999999E-2</v>
      </c>
      <c r="J33" s="109">
        <f>ROUND(+最終需要項目別生産誘発!J33/生産者価格評価表!AU$40,6)</f>
        <v>4.4845000000000003E-2</v>
      </c>
    </row>
    <row r="34" spans="1:10" s="125" customFormat="1" ht="12.95" customHeight="1">
      <c r="A34" s="133">
        <v>29</v>
      </c>
      <c r="B34" s="143" t="s">
        <v>38</v>
      </c>
      <c r="C34" s="147">
        <f>ROUND(+最終需要項目別生産誘発!C34/生産者価格評価表!AL$40,6)</f>
        <v>2.4671999999999999E-2</v>
      </c>
      <c r="D34" s="147">
        <f>ROUND(+最終需要項目別生産誘発!D34/生産者価格評価表!AM$40,6)</f>
        <v>2.9389999999999999E-2</v>
      </c>
      <c r="E34" s="147">
        <f>ROUND(+最終需要項目別生産誘発!E34/生産者価格評価表!AN$40,6)</f>
        <v>0.35535499999999998</v>
      </c>
      <c r="F34" s="147">
        <f>ROUND(+最終需要項目別生産誘発!F34/生産者価格評価表!AO$40,6)</f>
        <v>3.0000000000000001E-6</v>
      </c>
      <c r="G34" s="147">
        <f>ROUND(+最終需要項目別生産誘発!G34/生産者価格評価表!AP$40,6)</f>
        <v>3.9999999999999998E-6</v>
      </c>
      <c r="H34" s="147">
        <f>ROUND(+最終需要項目別生産誘発!H34/生産者価格評価表!AQ$40,6)</f>
        <v>-1.5E-5</v>
      </c>
      <c r="I34" s="147">
        <f>ROUND(+最終需要項目別生産誘発!I34/生産者価格評価表!AT$40,6)</f>
        <v>5.0000000000000004E-6</v>
      </c>
      <c r="J34" s="109">
        <f>ROUND(+最終需要項目別生産誘発!J34/生産者価格評価表!AU$40,6)</f>
        <v>6.4542000000000002E-2</v>
      </c>
    </row>
    <row r="35" spans="1:10" s="125" customFormat="1" ht="12.95" customHeight="1">
      <c r="A35" s="133">
        <v>30</v>
      </c>
      <c r="B35" s="143" t="s">
        <v>39</v>
      </c>
      <c r="C35" s="147">
        <f>ROUND(+最終需要項目別生産誘発!C35/生産者価格評価表!AL$40,6)</f>
        <v>2.1719999999999999E-3</v>
      </c>
      <c r="D35" s="147">
        <f>ROUND(+最終需要項目別生産誘発!D35/生産者価格評価表!AM$40,6)</f>
        <v>1.4291999999999999E-2</v>
      </c>
      <c r="E35" s="147">
        <f>ROUND(+最終需要項目別生産誘発!E35/生産者価格評価表!AN$40,6)</f>
        <v>9.6000000000000002E-4</v>
      </c>
      <c r="F35" s="147">
        <f>ROUND(+最終需要項目別生産誘発!F35/生産者価格評価表!AO$40,6)</f>
        <v>1.317E-3</v>
      </c>
      <c r="G35" s="147">
        <f>ROUND(+最終需要項目別生産誘発!G35/生産者価格評価表!AP$40,6)</f>
        <v>9.6699999999999998E-4</v>
      </c>
      <c r="H35" s="147">
        <f>ROUND(+最終需要項目別生産誘発!H35/生産者価格評価表!AQ$40,6)</f>
        <v>6.69E-4</v>
      </c>
      <c r="I35" s="147">
        <f>ROUND(+最終需要項目別生産誘発!I35/生産者価格評価表!AT$40,6)</f>
        <v>1.3029999999999999E-3</v>
      </c>
      <c r="J35" s="109">
        <f>ROUND(+最終需要項目別生産誘発!J35/生産者価格評価表!AU$40,6)</f>
        <v>5.5019999999999999E-3</v>
      </c>
    </row>
    <row r="36" spans="1:10" s="125" customFormat="1" ht="12.95" customHeight="1">
      <c r="A36" s="133">
        <v>31</v>
      </c>
      <c r="B36" s="143" t="s">
        <v>40</v>
      </c>
      <c r="C36" s="147">
        <f>ROUND(+最終需要項目別生産誘発!C36/生産者価格評価表!AL$40,6)</f>
        <v>2.7858000000000001E-2</v>
      </c>
      <c r="D36" s="147">
        <f>ROUND(+最終需要項目別生産誘発!D36/生産者価格評価表!AM$40,6)</f>
        <v>4.1182000000000003E-2</v>
      </c>
      <c r="E36" s="147">
        <f>ROUND(+最終需要項目別生産誘発!E36/生産者価格評価表!AN$40,6)</f>
        <v>4.3547000000000002E-2</v>
      </c>
      <c r="F36" s="147">
        <f>ROUND(+最終需要項目別生産誘発!F36/生産者価格評価表!AO$40,6)</f>
        <v>6.1830999999999997E-2</v>
      </c>
      <c r="G36" s="147">
        <f>ROUND(+最終需要項目別生産誘発!G36/生産者価格評価表!AP$40,6)</f>
        <v>7.1944999999999995E-2</v>
      </c>
      <c r="H36" s="147">
        <f>ROUND(+最終需要項目別生産誘発!H36/生産者価格評価表!AQ$40,6)</f>
        <v>-4.3014999999999998E-2</v>
      </c>
      <c r="I36" s="147">
        <f>ROUND(+最終需要項目別生産誘発!I36/生産者価格評価表!AT$40,6)</f>
        <v>5.3324000000000003E-2</v>
      </c>
      <c r="J36" s="109">
        <f>ROUND(+最終需要項目別生産誘発!J36/生産者価格評価表!AU$40,6)</f>
        <v>4.9755000000000001E-2</v>
      </c>
    </row>
    <row r="37" spans="1:10" s="125" customFormat="1" ht="12.95" customHeight="1">
      <c r="A37" s="133">
        <v>32</v>
      </c>
      <c r="B37" s="143" t="s">
        <v>41</v>
      </c>
      <c r="C37" s="147">
        <f>ROUND(+最終需要項目別生産誘発!C37/生産者価格評価表!AL$40,6)</f>
        <v>0.535466</v>
      </c>
      <c r="D37" s="147">
        <f>ROUND(+最終需要項目別生産誘発!D37/生産者価格評価表!AM$40,6)</f>
        <v>0.10038</v>
      </c>
      <c r="E37" s="147">
        <f>ROUND(+最終需要項目別生産誘発!E37/生産者価格評価表!AN$40,6)</f>
        <v>6.1029999999999999E-3</v>
      </c>
      <c r="F37" s="147">
        <f>ROUND(+最終需要項目別生産誘発!F37/生産者価格評価表!AO$40,6)</f>
        <v>1.7489999999999999E-3</v>
      </c>
      <c r="G37" s="147">
        <f>ROUND(+最終需要項目別生産誘発!G37/生産者価格評価表!AP$40,6)</f>
        <v>1.5590000000000001E-3</v>
      </c>
      <c r="H37" s="147">
        <f>ROUND(+最終需要項目別生産誘発!H37/生産者価格評価表!AQ$40,6)</f>
        <v>-2.294E-3</v>
      </c>
      <c r="I37" s="147">
        <f>ROUND(+最終需要項目別生産誘発!I37/生産者価格評価表!AT$40,6)</f>
        <v>2.8561E-2</v>
      </c>
      <c r="J37" s="109">
        <f>ROUND(+最終需要項目別生産誘発!J37/生産者価格評価表!AU$40,6)</f>
        <v>5.5239000000000003E-2</v>
      </c>
    </row>
    <row r="38" spans="1:10" s="125" customFormat="1" ht="12.95" customHeight="1">
      <c r="A38" s="133" t="s">
        <v>9</v>
      </c>
      <c r="B38" s="143" t="s">
        <v>42</v>
      </c>
      <c r="C38" s="147">
        <f>ROUND(+最終需要項目別生産誘発!C38/生産者価格評価表!AL$40,6)</f>
        <v>1.653E-3</v>
      </c>
      <c r="D38" s="147">
        <f>ROUND(+最終需要項目別生産誘発!D38/生産者価格評価表!AM$40,6)</f>
        <v>1.511E-3</v>
      </c>
      <c r="E38" s="147">
        <f>ROUND(+最終需要項目別生産誘発!E38/生産者価格評価表!AN$40,6)</f>
        <v>2.1280000000000001E-3</v>
      </c>
      <c r="F38" s="147">
        <f>ROUND(+最終需要項目別生産誘発!F38/生産者価格評価表!AO$40,6)</f>
        <v>9.8499999999999998E-4</v>
      </c>
      <c r="G38" s="147">
        <f>ROUND(+最終需要項目別生産誘発!G38/生産者価格評価表!AP$40,6)</f>
        <v>1.016E-3</v>
      </c>
      <c r="H38" s="147">
        <f>ROUND(+最終需要項目別生産誘発!H38/生産者価格評価表!AQ$40,6)</f>
        <v>-1.802E-3</v>
      </c>
      <c r="I38" s="147">
        <f>ROUND(+最終需要項目別生産誘発!I38/生産者価格評価表!AT$40,6)</f>
        <v>1.3990000000000001E-3</v>
      </c>
      <c r="J38" s="109">
        <f>ROUND(+最終需要項目別生産誘発!J38/生産者価格評価表!AU$40,6)</f>
        <v>1.4890000000000001E-3</v>
      </c>
    </row>
    <row r="39" spans="1:10" s="125" customFormat="1" ht="12.95" customHeight="1" thickBot="1">
      <c r="A39" s="149" t="s">
        <v>10</v>
      </c>
      <c r="B39" s="143" t="s">
        <v>43</v>
      </c>
      <c r="C39" s="147">
        <f>ROUND(+最終需要項目別生産誘発!C39/生産者価格評価表!AL$40,6)</f>
        <v>4.3920000000000001E-3</v>
      </c>
      <c r="D39" s="147">
        <f>ROUND(+最終需要項目別生産誘発!D39/生産者価格評価表!AM$40,6)</f>
        <v>7.1650000000000004E-3</v>
      </c>
      <c r="E39" s="147">
        <f>ROUND(+最終需要項目別生産誘発!E39/生産者価格評価表!AN$40,6)</f>
        <v>1.9880000000000002E-3</v>
      </c>
      <c r="F39" s="147">
        <f>ROUND(+最終需要項目別生産誘発!F39/生産者価格評価表!AO$40,6)</f>
        <v>5.6709999999999998E-3</v>
      </c>
      <c r="G39" s="147">
        <f>ROUND(+最終需要項目別生産誘発!G39/生産者価格評価表!AP$40,6)</f>
        <v>4.1510000000000002E-3</v>
      </c>
      <c r="H39" s="147">
        <f>ROUND(+最終需要項目別生産誘発!H39/生産者価格評価表!AQ$40,6)</f>
        <v>-1.2088E-2</v>
      </c>
      <c r="I39" s="147">
        <f>ROUND(+最終需要項目別生産誘発!I39/生産者価格評価表!AT$40,6)</f>
        <v>5.6249999999999998E-3</v>
      </c>
      <c r="J39" s="109">
        <f>ROUND(+最終需要項目別生産誘発!J39/生産者価格評価表!AU$40,6)</f>
        <v>5.3990000000000002E-3</v>
      </c>
    </row>
    <row r="40" spans="1:10" s="125" customFormat="1" ht="12.95" customHeight="1" thickBot="1">
      <c r="A40" s="134"/>
      <c r="B40" s="144" t="s">
        <v>134</v>
      </c>
      <c r="C40" s="153">
        <f>ROUND(+最終需要項目別生産誘発!C40/生産者価格評価表!AL$40,6)</f>
        <v>0.938253</v>
      </c>
      <c r="D40" s="153">
        <f>ROUND(+最終需要項目別生産誘発!D40/生産者価格評価表!AM$40,6)</f>
        <v>0.90114300000000003</v>
      </c>
      <c r="E40" s="153">
        <f>ROUND(+最終需要項目別生産誘発!E40/生産者価格評価表!AN$40,6)</f>
        <v>1.1675340000000001</v>
      </c>
      <c r="F40" s="153">
        <f>ROUND(+最終需要項目別生産誘発!F40/生産者価格評価表!AO$40,6)</f>
        <v>1.2759940000000001</v>
      </c>
      <c r="G40" s="153">
        <f>ROUND(+最終需要項目別生産誘発!G40/生産者価格評価表!AP$40,6)</f>
        <v>0.914516</v>
      </c>
      <c r="H40" s="153">
        <f>ROUND(+最終需要項目別生産誘発!H40/生産者価格評価表!AQ$40,6)</f>
        <v>-5.3748060000000004</v>
      </c>
      <c r="I40" s="153">
        <f>ROUND(+最終需要項目別生産誘発!I40/生産者価格評価表!AT$40,6)</f>
        <v>1.3180689999999999</v>
      </c>
      <c r="J40" s="155">
        <f>ROUND(+最終需要項目別生産誘発!J40/生産者価格評価表!AU$40,6)</f>
        <v>1.106306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5" customWidth="1"/>
    <col min="2" max="2" width="21.625" style="135" customWidth="1"/>
    <col min="3" max="10" width="10.75" style="136" customWidth="1"/>
    <col min="11" max="11" width="7" style="136" customWidth="1"/>
    <col min="12" max="12" width="16.5" style="136" customWidth="1"/>
    <col min="13" max="16384" width="7" style="136"/>
  </cols>
  <sheetData>
    <row r="1" spans="1:12" s="125" customFormat="1" ht="18.75">
      <c r="A1" s="123" t="s">
        <v>185</v>
      </c>
      <c r="B1" s="124"/>
    </row>
    <row r="2" spans="1:12" s="125" customFormat="1" ht="17.25">
      <c r="A2" s="126" t="s">
        <v>155</v>
      </c>
      <c r="B2" s="124"/>
    </row>
    <row r="3" spans="1:12" s="125" customFormat="1" ht="12" thickBot="1">
      <c r="A3" s="124"/>
      <c r="B3" s="124"/>
      <c r="J3" s="127" t="s">
        <v>126</v>
      </c>
    </row>
    <row r="4" spans="1:12" s="124" customFormat="1" ht="12.95" customHeight="1">
      <c r="A4" s="128"/>
      <c r="B4" s="140"/>
      <c r="C4" s="129" t="s">
        <v>127</v>
      </c>
      <c r="D4" s="129" t="s">
        <v>128</v>
      </c>
      <c r="E4" s="129" t="s">
        <v>129</v>
      </c>
      <c r="F4" s="129" t="s">
        <v>130</v>
      </c>
      <c r="G4" s="129" t="s">
        <v>131</v>
      </c>
      <c r="H4" s="129" t="s">
        <v>132</v>
      </c>
      <c r="I4" s="129" t="s">
        <v>133</v>
      </c>
      <c r="J4" s="196" t="s">
        <v>134</v>
      </c>
    </row>
    <row r="5" spans="1:12" s="124" customFormat="1" ht="21.75" thickBot="1">
      <c r="A5" s="145"/>
      <c r="B5" s="146"/>
      <c r="C5" s="137" t="s">
        <v>156</v>
      </c>
      <c r="D5" s="137" t="s">
        <v>45</v>
      </c>
      <c r="E5" s="137" t="s">
        <v>157</v>
      </c>
      <c r="F5" s="138" t="s">
        <v>186</v>
      </c>
      <c r="G5" s="138" t="s">
        <v>187</v>
      </c>
      <c r="H5" s="137" t="s">
        <v>47</v>
      </c>
      <c r="I5" s="137" t="s">
        <v>137</v>
      </c>
      <c r="J5" s="197"/>
    </row>
    <row r="6" spans="1:12" s="125" customFormat="1" ht="12.95" customHeight="1">
      <c r="A6" s="133" t="s">
        <v>0</v>
      </c>
      <c r="B6" s="143" t="s">
        <v>11</v>
      </c>
      <c r="C6" s="156">
        <f>ROUND(最終需要項目別生産誘発!C6*$L6,0)</f>
        <v>201</v>
      </c>
      <c r="D6" s="156">
        <f>ROUND(最終需要項目別生産誘発!D6*$L6,0)</f>
        <v>2908</v>
      </c>
      <c r="E6" s="156">
        <f>ROUND(最終需要項目別生産誘発!E6*$L6,0)</f>
        <v>191</v>
      </c>
      <c r="F6" s="156">
        <f>ROUND(最終需要項目別生産誘発!F6*$L6,0)</f>
        <v>130</v>
      </c>
      <c r="G6" s="156">
        <f>ROUND(最終需要項目別生産誘発!G6*$L6,0)</f>
        <v>265</v>
      </c>
      <c r="H6" s="156">
        <f>ROUND(最終需要項目別生産誘発!H6*$L6,0)</f>
        <v>9</v>
      </c>
      <c r="I6" s="156">
        <f>ROUND(最終需要項目別生産誘発!I6*$L6,0)</f>
        <v>5099</v>
      </c>
      <c r="J6" s="171">
        <f>SUM(C6:I6)</f>
        <v>8803</v>
      </c>
      <c r="K6" s="29"/>
      <c r="L6" s="51">
        <v>0.623</v>
      </c>
    </row>
    <row r="7" spans="1:12" s="125" customFormat="1" ht="12.95" customHeight="1">
      <c r="A7" s="133" t="s">
        <v>1</v>
      </c>
      <c r="B7" s="143" t="s">
        <v>12</v>
      </c>
      <c r="C7" s="156">
        <f>ROUND(最終需要項目別生産誘発!C7*$L7,0)</f>
        <v>13</v>
      </c>
      <c r="D7" s="156">
        <f>ROUND(最終需要項目別生産誘発!D7*$L7,0)</f>
        <v>350</v>
      </c>
      <c r="E7" s="156">
        <f>ROUND(最終需要項目別生産誘発!E7*$L7,0)</f>
        <v>9</v>
      </c>
      <c r="F7" s="156">
        <f>ROUND(最終需要項目別生産誘発!F7*$L7,0)</f>
        <v>21</v>
      </c>
      <c r="G7" s="156">
        <f>ROUND(最終需要項目別生産誘発!G7*$L7,0)</f>
        <v>24</v>
      </c>
      <c r="H7" s="156">
        <f>ROUND(最終需要項目別生産誘発!H7*$L7,0)</f>
        <v>705</v>
      </c>
      <c r="I7" s="156">
        <f>ROUND(最終需要項目別生産誘発!I7*$L7,0)</f>
        <v>466</v>
      </c>
      <c r="J7" s="171">
        <f t="shared" ref="J7:J39" si="0">SUM(C7:I7)</f>
        <v>1588</v>
      </c>
      <c r="K7" s="29"/>
      <c r="L7" s="51">
        <v>0.66485300000000003</v>
      </c>
    </row>
    <row r="8" spans="1:12" s="125" customFormat="1" ht="12.95" customHeight="1">
      <c r="A8" s="133" t="s">
        <v>2</v>
      </c>
      <c r="B8" s="143" t="s">
        <v>158</v>
      </c>
      <c r="C8" s="156">
        <f>ROUND(最終需要項目別生産誘発!C8*$L8,0)</f>
        <v>29</v>
      </c>
      <c r="D8" s="156">
        <f>ROUND(最終需要項目別生産誘発!D8*$L8,0)</f>
        <v>857</v>
      </c>
      <c r="E8" s="156">
        <f>ROUND(最終需要項目別生産誘発!E8*$L8,0)</f>
        <v>20</v>
      </c>
      <c r="F8" s="156">
        <f>ROUND(最終需要項目別生産誘発!F8*$L8,0)</f>
        <v>0</v>
      </c>
      <c r="G8" s="156">
        <f>ROUND(最終需要項目別生産誘発!G8*$L8,0)</f>
        <v>0</v>
      </c>
      <c r="H8" s="156">
        <f>ROUND(最終需要項目別生産誘発!H8*$L8,0)</f>
        <v>1</v>
      </c>
      <c r="I8" s="156">
        <f>ROUND(最終需要項目別生産誘発!I8*$L8,0)</f>
        <v>1726</v>
      </c>
      <c r="J8" s="171">
        <f t="shared" si="0"/>
        <v>2633</v>
      </c>
      <c r="K8" s="29"/>
      <c r="L8" s="51">
        <v>0.61479099999999998</v>
      </c>
    </row>
    <row r="9" spans="1:12" s="125" customFormat="1" ht="12.95" customHeight="1">
      <c r="A9" s="133" t="s">
        <v>3</v>
      </c>
      <c r="B9" s="143" t="s">
        <v>13</v>
      </c>
      <c r="C9" s="156">
        <f>ROUND(最終需要項目別生産誘発!C9*$L9,0)</f>
        <v>3</v>
      </c>
      <c r="D9" s="156">
        <f>ROUND(最終需要項目別生産誘発!D9*$L9,0)</f>
        <v>82</v>
      </c>
      <c r="E9" s="156">
        <f>ROUND(最終需要項目別生産誘発!E9*$L9,0)</f>
        <v>30</v>
      </c>
      <c r="F9" s="156">
        <f>ROUND(最終需要項目別生産誘発!F9*$L9,0)</f>
        <v>287</v>
      </c>
      <c r="G9" s="156">
        <f>ROUND(最終需要項目別生産誘発!G9*$L9,0)</f>
        <v>270</v>
      </c>
      <c r="H9" s="156">
        <f>ROUND(最終需要項目別生産誘発!H9*$L9,0)</f>
        <v>1</v>
      </c>
      <c r="I9" s="156">
        <f>ROUND(最終需要項目別生産誘発!I9*$L9,0)</f>
        <v>197</v>
      </c>
      <c r="J9" s="171">
        <f t="shared" si="0"/>
        <v>870</v>
      </c>
      <c r="K9" s="29"/>
      <c r="L9" s="51">
        <v>0.44615300000000002</v>
      </c>
    </row>
    <row r="10" spans="1:12" s="125" customFormat="1" ht="12.95" customHeight="1">
      <c r="A10" s="133" t="s">
        <v>4</v>
      </c>
      <c r="B10" s="143" t="s">
        <v>14</v>
      </c>
      <c r="C10" s="156">
        <f>ROUND(最終需要項目別生産誘発!C10*$L10,0)</f>
        <v>184</v>
      </c>
      <c r="D10" s="156">
        <f>ROUND(最終需要項目別生産誘発!D10*$L10,0)</f>
        <v>2686</v>
      </c>
      <c r="E10" s="156">
        <f>ROUND(最終需要項目別生産誘発!E10*$L10,0)</f>
        <v>123</v>
      </c>
      <c r="F10" s="156">
        <f>ROUND(最終需要項目別生産誘発!F10*$L10,0)</f>
        <v>2</v>
      </c>
      <c r="G10" s="156">
        <f>ROUND(最終需要項目別生産誘発!G10*$L10,0)</f>
        <v>4</v>
      </c>
      <c r="H10" s="156">
        <f>ROUND(最終需要項目別生産誘発!H10*$L10,0)</f>
        <v>5</v>
      </c>
      <c r="I10" s="156">
        <f>ROUND(最終需要項目別生産誘発!I10*$L10,0)</f>
        <v>6065</v>
      </c>
      <c r="J10" s="171">
        <f t="shared" si="0"/>
        <v>9069</v>
      </c>
      <c r="K10" s="29"/>
      <c r="L10" s="51">
        <v>0.34549799999999997</v>
      </c>
    </row>
    <row r="11" spans="1:12" s="125" customFormat="1" ht="12.95" customHeight="1">
      <c r="A11" s="133" t="s">
        <v>5</v>
      </c>
      <c r="B11" s="143" t="s">
        <v>15</v>
      </c>
      <c r="C11" s="156">
        <f>ROUND(最終需要項目別生産誘発!C11*$L11,0)</f>
        <v>22</v>
      </c>
      <c r="D11" s="156">
        <f>ROUND(最終需要項目別生産誘発!D11*$L11,0)</f>
        <v>673</v>
      </c>
      <c r="E11" s="156">
        <f>ROUND(最終需要項目別生産誘発!E11*$L11,0)</f>
        <v>65</v>
      </c>
      <c r="F11" s="156">
        <f>ROUND(最終需要項目別生産誘発!F11*$L11,0)</f>
        <v>31</v>
      </c>
      <c r="G11" s="156">
        <f>ROUND(最終需要項目別生産誘発!G11*$L11,0)</f>
        <v>63</v>
      </c>
      <c r="H11" s="156">
        <f>ROUND(最終需要項目別生産誘発!H11*$L11,0)</f>
        <v>-31</v>
      </c>
      <c r="I11" s="156">
        <f>ROUND(最終需要項目別生産誘発!I11*$L11,0)</f>
        <v>10227</v>
      </c>
      <c r="J11" s="171">
        <f t="shared" si="0"/>
        <v>11050</v>
      </c>
      <c r="K11" s="29"/>
      <c r="L11" s="73">
        <v>0.40415400000000001</v>
      </c>
    </row>
    <row r="12" spans="1:12" s="125" customFormat="1" ht="12.95" customHeight="1">
      <c r="A12" s="133" t="s">
        <v>6</v>
      </c>
      <c r="B12" s="143" t="s">
        <v>16</v>
      </c>
      <c r="C12" s="156">
        <f>ROUND(最終需要項目別生産誘発!C12*$L12,0)</f>
        <v>59</v>
      </c>
      <c r="D12" s="156">
        <f>ROUND(最終需要項目別生産誘発!D12*$L12,0)</f>
        <v>575</v>
      </c>
      <c r="E12" s="156">
        <f>ROUND(最終需要項目別生産誘発!E12*$L12,0)</f>
        <v>183</v>
      </c>
      <c r="F12" s="156">
        <f>ROUND(最終需要項目別生産誘発!F12*$L12,0)</f>
        <v>346</v>
      </c>
      <c r="G12" s="156">
        <f>ROUND(最終需要項目別生産誘発!G12*$L12,0)</f>
        <v>468</v>
      </c>
      <c r="H12" s="156">
        <f>ROUND(最終需要項目別生産誘発!H12*$L12,0)</f>
        <v>6</v>
      </c>
      <c r="I12" s="156">
        <f>ROUND(最終需要項目別生産誘発!I12*$L12,0)</f>
        <v>7513</v>
      </c>
      <c r="J12" s="171">
        <f t="shared" si="0"/>
        <v>9150</v>
      </c>
      <c r="K12" s="29"/>
      <c r="L12" s="51">
        <v>0.34776499999999994</v>
      </c>
    </row>
    <row r="13" spans="1:12" s="125" customFormat="1" ht="12.95" customHeight="1">
      <c r="A13" s="133" t="s">
        <v>7</v>
      </c>
      <c r="B13" s="143" t="s">
        <v>17</v>
      </c>
      <c r="C13" s="156">
        <f>ROUND(最終需要項目別生産誘発!C13*$L13,0)</f>
        <v>3</v>
      </c>
      <c r="D13" s="156">
        <f>ROUND(最終需要項目別生産誘発!D13*$L13,0)</f>
        <v>36</v>
      </c>
      <c r="E13" s="156">
        <f>ROUND(最終需要項目別生産誘発!E13*$L13,0)</f>
        <v>38</v>
      </c>
      <c r="F13" s="156">
        <f>ROUND(最終需要項目別生産誘発!F13*$L13,0)</f>
        <v>2</v>
      </c>
      <c r="G13" s="156">
        <f>ROUND(最終需要項目別生産誘発!G13*$L13,0)</f>
        <v>3</v>
      </c>
      <c r="H13" s="156">
        <f>ROUND(最終需要項目別生産誘発!H13*$L13,0)</f>
        <v>0</v>
      </c>
      <c r="I13" s="156">
        <f>ROUND(最終需要項目別生産誘発!I13*$L13,0)</f>
        <v>52</v>
      </c>
      <c r="J13" s="171">
        <f t="shared" si="0"/>
        <v>134</v>
      </c>
      <c r="K13" s="29"/>
      <c r="L13" s="51">
        <v>0.42539700000000003</v>
      </c>
    </row>
    <row r="14" spans="1:12" s="125" customFormat="1" ht="12.95" customHeight="1">
      <c r="A14" s="133" t="s">
        <v>8</v>
      </c>
      <c r="B14" s="143" t="s">
        <v>18</v>
      </c>
      <c r="C14" s="156">
        <f>ROUND(最終需要項目別生産誘発!C14*$L14,0)</f>
        <v>4</v>
      </c>
      <c r="D14" s="156">
        <f>ROUND(最終需要項目別生産誘発!D14*$L14,0)</f>
        <v>192</v>
      </c>
      <c r="E14" s="156">
        <f>ROUND(最終需要項目別生産誘発!E14*$L14,0)</f>
        <v>25</v>
      </c>
      <c r="F14" s="156">
        <f>ROUND(最終需要項目別生産誘発!F14*$L14,0)</f>
        <v>21</v>
      </c>
      <c r="G14" s="156">
        <f>ROUND(最終需要項目別生産誘発!G14*$L14,0)</f>
        <v>24</v>
      </c>
      <c r="H14" s="156">
        <f>ROUND(最終需要項目別生産誘発!H14*$L14,0)</f>
        <v>0</v>
      </c>
      <c r="I14" s="156">
        <f>ROUND(最終需要項目別生産誘発!I14*$L14,0)</f>
        <v>84</v>
      </c>
      <c r="J14" s="171">
        <f t="shared" si="0"/>
        <v>350</v>
      </c>
      <c r="K14" s="29"/>
      <c r="L14" s="51">
        <v>0.231684</v>
      </c>
    </row>
    <row r="15" spans="1:12" s="125" customFormat="1" ht="12.95" customHeight="1">
      <c r="A15" s="133">
        <v>10</v>
      </c>
      <c r="B15" s="143" t="s">
        <v>19</v>
      </c>
      <c r="C15" s="156">
        <f>ROUND(最終需要項目別生産誘発!C15*$L15,0)</f>
        <v>18</v>
      </c>
      <c r="D15" s="156">
        <f>ROUND(最終需要項目別生産誘発!D15*$L15,0)</f>
        <v>208</v>
      </c>
      <c r="E15" s="156">
        <f>ROUND(最終需要項目別生産誘発!E15*$L15,0)</f>
        <v>66</v>
      </c>
      <c r="F15" s="156">
        <f>ROUND(最終需要項目別生産誘発!F15*$L15,0)</f>
        <v>813</v>
      </c>
      <c r="G15" s="156">
        <f>ROUND(最終需要項目別生産誘発!G15*$L15,0)</f>
        <v>776</v>
      </c>
      <c r="H15" s="156">
        <f>ROUND(最終需要項目別生産誘発!H15*$L15,0)</f>
        <v>-16</v>
      </c>
      <c r="I15" s="156">
        <f>ROUND(最終需要項目別生産誘発!I15*$L15,0)</f>
        <v>1167</v>
      </c>
      <c r="J15" s="171">
        <f t="shared" si="0"/>
        <v>3032</v>
      </c>
      <c r="K15" s="29"/>
      <c r="L15" s="51">
        <v>0.40791000000000005</v>
      </c>
    </row>
    <row r="16" spans="1:12" s="125" customFormat="1" ht="12.95" customHeight="1">
      <c r="A16" s="133">
        <v>11</v>
      </c>
      <c r="B16" s="143" t="s">
        <v>20</v>
      </c>
      <c r="C16" s="156">
        <f>ROUND(最終需要項目別生産誘発!C16*$L16,0)</f>
        <v>0</v>
      </c>
      <c r="D16" s="156">
        <f>ROUND(最終需要項目別生産誘発!D16*$L16,0)</f>
        <v>2</v>
      </c>
      <c r="E16" s="156">
        <f>ROUND(最終需要項目別生産誘発!E16*$L16,0)</f>
        <v>1</v>
      </c>
      <c r="F16" s="156">
        <f>ROUND(最終需要項目別生産誘発!F16*$L16,0)</f>
        <v>10</v>
      </c>
      <c r="G16" s="156">
        <f>ROUND(最終需要項目別生産誘発!G16*$L16,0)</f>
        <v>11</v>
      </c>
      <c r="H16" s="156">
        <f>ROUND(最終需要項目別生産誘発!H16*$L16,0)</f>
        <v>0</v>
      </c>
      <c r="I16" s="156">
        <f>ROUND(最終需要項目別生産誘発!I16*$L16,0)</f>
        <v>234</v>
      </c>
      <c r="J16" s="171">
        <f t="shared" si="0"/>
        <v>258</v>
      </c>
      <c r="K16" s="29"/>
      <c r="L16" s="51">
        <v>0.43166500000000002</v>
      </c>
    </row>
    <row r="17" spans="1:12" s="125" customFormat="1" ht="12.95" customHeight="1">
      <c r="A17" s="133">
        <v>12</v>
      </c>
      <c r="B17" s="143" t="s">
        <v>21</v>
      </c>
      <c r="C17" s="156">
        <f>ROUND(最終需要項目別生産誘発!C17*$L17,0)</f>
        <v>0</v>
      </c>
      <c r="D17" s="156">
        <f>ROUND(最終需要項目別生産誘発!D17*$L17,0)</f>
        <v>0</v>
      </c>
      <c r="E17" s="156">
        <f>ROUND(最終需要項目別生産誘発!E17*$L17,0)</f>
        <v>0</v>
      </c>
      <c r="F17" s="156">
        <f>ROUND(最終需要項目別生産誘発!F17*$L17,0)</f>
        <v>0</v>
      </c>
      <c r="G17" s="156">
        <f>ROUND(最終需要項目別生産誘発!G17*$L17,0)</f>
        <v>0</v>
      </c>
      <c r="H17" s="156">
        <f>ROUND(最終需要項目別生産誘発!H17*$L17,0)</f>
        <v>0</v>
      </c>
      <c r="I17" s="156">
        <f>ROUND(最終需要項目別生産誘発!I17*$L17,0)</f>
        <v>235</v>
      </c>
      <c r="J17" s="171">
        <f t="shared" si="0"/>
        <v>235</v>
      </c>
      <c r="K17" s="29"/>
      <c r="L17" s="51">
        <v>0.33006999999999997</v>
      </c>
    </row>
    <row r="18" spans="1:12" s="125" customFormat="1" ht="12.95" customHeight="1">
      <c r="A18" s="133">
        <v>13</v>
      </c>
      <c r="B18" s="143" t="s">
        <v>22</v>
      </c>
      <c r="C18" s="156">
        <f>ROUND(最終需要項目別生産誘発!C18*$L18,0)</f>
        <v>62</v>
      </c>
      <c r="D18" s="156">
        <f>ROUND(最終需要項目別生産誘発!D18*$L18,0)</f>
        <v>749</v>
      </c>
      <c r="E18" s="156">
        <f>ROUND(最終需要項目別生産誘発!E18*$L18,0)</f>
        <v>228</v>
      </c>
      <c r="F18" s="156">
        <f>ROUND(最終需要項目別生産誘発!F18*$L18,0)</f>
        <v>2376</v>
      </c>
      <c r="G18" s="156">
        <f>ROUND(最終需要項目別生産誘発!G18*$L18,0)</f>
        <v>2598</v>
      </c>
      <c r="H18" s="156">
        <f>ROUND(最終需要項目別生産誘発!H18*$L18,0)</f>
        <v>-40</v>
      </c>
      <c r="I18" s="156">
        <f>ROUND(最終需要項目別生産誘発!I18*$L18,0)</f>
        <v>6989</v>
      </c>
      <c r="J18" s="171">
        <f t="shared" si="0"/>
        <v>12962</v>
      </c>
      <c r="K18" s="29"/>
      <c r="L18" s="51">
        <v>0.47643700000000005</v>
      </c>
    </row>
    <row r="19" spans="1:12" s="125" customFormat="1" ht="12.95" customHeight="1">
      <c r="A19" s="133">
        <v>14</v>
      </c>
      <c r="B19" s="143" t="s">
        <v>23</v>
      </c>
      <c r="C19" s="156">
        <f>ROUND(最終需要項目別生産誘発!C19*$L19,0)</f>
        <v>2</v>
      </c>
      <c r="D19" s="156">
        <f>ROUND(最終需要項目別生産誘発!D19*$L19,0)</f>
        <v>38</v>
      </c>
      <c r="E19" s="156">
        <f>ROUND(最終需要項目別生産誘発!E19*$L19,0)</f>
        <v>15</v>
      </c>
      <c r="F19" s="156">
        <f>ROUND(最終需要項目別生産誘発!F19*$L19,0)</f>
        <v>95</v>
      </c>
      <c r="G19" s="156">
        <f>ROUND(最終需要項目別生産誘発!G19*$L19,0)</f>
        <v>1086</v>
      </c>
      <c r="H19" s="156">
        <f>ROUND(最終需要項目別生産誘発!H19*$L19,0)</f>
        <v>-36</v>
      </c>
      <c r="I19" s="156">
        <f>ROUND(最終需要項目別生産誘発!I19*$L19,0)</f>
        <v>6472</v>
      </c>
      <c r="J19" s="171">
        <f t="shared" si="0"/>
        <v>7672</v>
      </c>
      <c r="K19" s="29"/>
      <c r="L19" s="51">
        <v>0.373284</v>
      </c>
    </row>
    <row r="20" spans="1:12" s="125" customFormat="1" ht="12.95" customHeight="1">
      <c r="A20" s="133">
        <v>15</v>
      </c>
      <c r="B20" s="143" t="s">
        <v>24</v>
      </c>
      <c r="C20" s="156">
        <f>ROUND(最終需要項目別生産誘発!C20*$L20,0)</f>
        <v>303</v>
      </c>
      <c r="D20" s="156">
        <f>ROUND(最終需要項目別生産誘発!D20*$L20,0)</f>
        <v>1384</v>
      </c>
      <c r="E20" s="156">
        <f>ROUND(最終需要項目別生産誘発!E20*$L20,0)</f>
        <v>121</v>
      </c>
      <c r="F20" s="156">
        <f>ROUND(最終需要項目別生産誘発!F20*$L20,0)</f>
        <v>1015</v>
      </c>
      <c r="G20" s="156">
        <f>ROUND(最終需要項目別生産誘発!G20*$L20,0)</f>
        <v>3279</v>
      </c>
      <c r="H20" s="156">
        <f>ROUND(最終需要項目別生産誘発!H20*$L20,0)</f>
        <v>36</v>
      </c>
      <c r="I20" s="156">
        <f>ROUND(最終需要項目別生産誘発!I20*$L20,0)</f>
        <v>123538</v>
      </c>
      <c r="J20" s="171">
        <f t="shared" si="0"/>
        <v>129676</v>
      </c>
      <c r="K20" s="29"/>
      <c r="L20" s="73">
        <v>0.38930500000000001</v>
      </c>
    </row>
    <row r="21" spans="1:12" s="125" customFormat="1" ht="12.95" customHeight="1">
      <c r="A21" s="133">
        <v>16</v>
      </c>
      <c r="B21" s="143" t="s">
        <v>25</v>
      </c>
      <c r="C21" s="156">
        <f>ROUND(最終需要項目別生産誘発!C21*$L21,0)</f>
        <v>0</v>
      </c>
      <c r="D21" s="156">
        <f>ROUND(最終需要項目別生産誘発!D21*$L21,0)</f>
        <v>64</v>
      </c>
      <c r="E21" s="156">
        <f>ROUND(最終需要項目別生産誘発!E21*$L21,0)</f>
        <v>11</v>
      </c>
      <c r="F21" s="156">
        <f>ROUND(最終需要項目別生産誘発!F21*$L21,0)</f>
        <v>4</v>
      </c>
      <c r="G21" s="156">
        <f>ROUND(最終需要項目別生産誘発!G21*$L21,0)</f>
        <v>69</v>
      </c>
      <c r="H21" s="156">
        <f>ROUND(最終需要項目別生産誘発!H21*$L21,0)</f>
        <v>-1</v>
      </c>
      <c r="I21" s="156">
        <f>ROUND(最終需要項目別生産誘発!I21*$L21,0)</f>
        <v>1133</v>
      </c>
      <c r="J21" s="171">
        <f t="shared" si="0"/>
        <v>1280</v>
      </c>
      <c r="K21" s="29"/>
      <c r="L21" s="51">
        <v>0.31698899999999997</v>
      </c>
    </row>
    <row r="22" spans="1:12" s="125" customFormat="1" ht="12.95" customHeight="1">
      <c r="A22" s="133">
        <v>17</v>
      </c>
      <c r="B22" s="143" t="s">
        <v>26</v>
      </c>
      <c r="C22" s="156">
        <f>ROUND(最終需要項目別生産誘発!C22*$L22,0)</f>
        <v>2</v>
      </c>
      <c r="D22" s="156">
        <f>ROUND(最終需要項目別生産誘発!D22*$L22,0)</f>
        <v>83</v>
      </c>
      <c r="E22" s="156">
        <f>ROUND(最終需要項目別生産誘発!E22*$L22,0)</f>
        <v>23</v>
      </c>
      <c r="F22" s="156">
        <f>ROUND(最終需要項目別生産誘発!F22*$L22,0)</f>
        <v>30</v>
      </c>
      <c r="G22" s="156">
        <f>ROUND(最終需要項目別生産誘発!G22*$L22,0)</f>
        <v>88</v>
      </c>
      <c r="H22" s="156">
        <f>ROUND(最終需要項目別生産誘発!H22*$L22,0)</f>
        <v>-3</v>
      </c>
      <c r="I22" s="156">
        <f>ROUND(最終需要項目別生産誘発!I22*$L22,0)</f>
        <v>164</v>
      </c>
      <c r="J22" s="171">
        <f t="shared" si="0"/>
        <v>387</v>
      </c>
      <c r="K22" s="29"/>
      <c r="L22" s="51">
        <v>0.39034199999999991</v>
      </c>
    </row>
    <row r="23" spans="1:12" s="125" customFormat="1" ht="12.95" customHeight="1">
      <c r="A23" s="133">
        <v>18</v>
      </c>
      <c r="B23" s="143" t="s">
        <v>27</v>
      </c>
      <c r="C23" s="156">
        <f>ROUND(最終需要項目別生産誘発!C23*$L23,0)</f>
        <v>90</v>
      </c>
      <c r="D23" s="156">
        <f>ROUND(最終需要項目別生産誘発!D23*$L23,0)</f>
        <v>1066</v>
      </c>
      <c r="E23" s="156">
        <f>ROUND(最終需要項目別生産誘発!E23*$L23,0)</f>
        <v>431</v>
      </c>
      <c r="F23" s="156">
        <f>ROUND(最終需要項目別生産誘発!F23*$L23,0)</f>
        <v>207</v>
      </c>
      <c r="G23" s="156">
        <f>ROUND(最終需要項目別生産誘発!G23*$L23,0)</f>
        <v>326</v>
      </c>
      <c r="H23" s="156">
        <f>ROUND(最終需要項目別生産誘発!H23*$L23,0)</f>
        <v>-4</v>
      </c>
      <c r="I23" s="156">
        <f>ROUND(最終需要項目別生産誘発!I23*$L23,0)</f>
        <v>4443</v>
      </c>
      <c r="J23" s="171">
        <f t="shared" si="0"/>
        <v>6559</v>
      </c>
      <c r="K23" s="29"/>
      <c r="L23" s="73">
        <v>0.44015000000000004</v>
      </c>
    </row>
    <row r="24" spans="1:12" s="125" customFormat="1" ht="12.95" customHeight="1">
      <c r="A24" s="133">
        <v>19</v>
      </c>
      <c r="B24" s="143" t="s">
        <v>28</v>
      </c>
      <c r="C24" s="156">
        <f>ROUND(最終需要項目別生産誘発!C24*$L24,0)</f>
        <v>71</v>
      </c>
      <c r="D24" s="156">
        <f>ROUND(最終需要項目別生産誘発!D24*$L24,0)</f>
        <v>3059</v>
      </c>
      <c r="E24" s="156">
        <f>ROUND(最終需要項目別生産誘発!E24*$L24,0)</f>
        <v>1290</v>
      </c>
      <c r="F24" s="156">
        <f>ROUND(最終需要項目別生産誘発!F24*$L24,0)</f>
        <v>31124</v>
      </c>
      <c r="G24" s="156">
        <f>ROUND(最終需要項目別生産誘発!G24*$L24,0)</f>
        <v>29070</v>
      </c>
      <c r="H24" s="156">
        <f>ROUND(最終需要項目別生産誘発!H24*$L24,0)</f>
        <v>0</v>
      </c>
      <c r="I24" s="156">
        <f>ROUND(最終需要項目別生産誘発!I24*$L24,0)</f>
        <v>837</v>
      </c>
      <c r="J24" s="171">
        <f t="shared" si="0"/>
        <v>65451</v>
      </c>
      <c r="K24" s="29"/>
      <c r="L24" s="51">
        <v>0.47310800000000003</v>
      </c>
    </row>
    <row r="25" spans="1:12" s="125" customFormat="1" ht="12.95" customHeight="1">
      <c r="A25" s="133">
        <v>20</v>
      </c>
      <c r="B25" s="143" t="s">
        <v>29</v>
      </c>
      <c r="C25" s="156">
        <f>ROUND(最終需要項目別生産誘発!C25*$L25,0)</f>
        <v>54</v>
      </c>
      <c r="D25" s="156">
        <f>ROUND(最終需要項目別生産誘発!D25*$L25,0)</f>
        <v>1005</v>
      </c>
      <c r="E25" s="156">
        <f>ROUND(最終需要項目別生産誘発!E25*$L25,0)</f>
        <v>480</v>
      </c>
      <c r="F25" s="156">
        <f>ROUND(最終需要項目別生産誘発!F25*$L25,0)</f>
        <v>73</v>
      </c>
      <c r="G25" s="156">
        <f>ROUND(最終需要項目別生産誘発!G25*$L25,0)</f>
        <v>110</v>
      </c>
      <c r="H25" s="156">
        <f>ROUND(最終需要項目別生産誘発!H25*$L25,0)</f>
        <v>1</v>
      </c>
      <c r="I25" s="156">
        <f>ROUND(最終需要項目別生産誘発!I25*$L25,0)</f>
        <v>855</v>
      </c>
      <c r="J25" s="171">
        <f t="shared" si="0"/>
        <v>2578</v>
      </c>
      <c r="K25" s="29"/>
      <c r="L25" s="51">
        <v>0.58171799999999996</v>
      </c>
    </row>
    <row r="26" spans="1:12" s="125" customFormat="1" ht="12.95" customHeight="1">
      <c r="A26" s="133">
        <v>21</v>
      </c>
      <c r="B26" s="143" t="s">
        <v>30</v>
      </c>
      <c r="C26" s="156">
        <f>ROUND(最終需要項目別生産誘発!C26*$L26,0)</f>
        <v>161</v>
      </c>
      <c r="D26" s="156">
        <f>ROUND(最終需要項目別生産誘発!D26*$L26,0)</f>
        <v>2742</v>
      </c>
      <c r="E26" s="156">
        <f>ROUND(最終需要項目別生産誘発!E26*$L26,0)</f>
        <v>2408</v>
      </c>
      <c r="F26" s="156">
        <f>ROUND(最終需要項目別生産誘発!F26*$L26,0)</f>
        <v>109</v>
      </c>
      <c r="G26" s="156">
        <f>ROUND(最終需要項目別生産誘発!G26*$L26,0)</f>
        <v>144</v>
      </c>
      <c r="H26" s="156">
        <f>ROUND(最終需要項目別生産誘発!H26*$L26,0)</f>
        <v>0</v>
      </c>
      <c r="I26" s="156">
        <f>ROUND(最終需要項目別生産誘発!I26*$L26,0)</f>
        <v>771</v>
      </c>
      <c r="J26" s="171">
        <f t="shared" si="0"/>
        <v>6335</v>
      </c>
      <c r="K26" s="29"/>
      <c r="L26" s="51">
        <v>0.62221299999999991</v>
      </c>
    </row>
    <row r="27" spans="1:12" s="125" customFormat="1" ht="12.95" customHeight="1">
      <c r="A27" s="133">
        <v>22</v>
      </c>
      <c r="B27" s="143" t="s">
        <v>31</v>
      </c>
      <c r="C27" s="156">
        <f>ROUND(最終需要項目別生産誘発!C27*$L27,0)</f>
        <v>2679</v>
      </c>
      <c r="D27" s="156">
        <f>ROUND(最終需要項目別生産誘発!D27*$L27,0)</f>
        <v>51604</v>
      </c>
      <c r="E27" s="156">
        <f>ROUND(最終需要項目別生産誘発!E27*$L27,0)</f>
        <v>3921</v>
      </c>
      <c r="F27" s="156">
        <f>ROUND(最終需要項目別生産誘発!F27*$L27,0)</f>
        <v>4018</v>
      </c>
      <c r="G27" s="156">
        <f>ROUND(最終需要項目別生産誘発!G27*$L27,0)</f>
        <v>12547</v>
      </c>
      <c r="H27" s="156">
        <f>ROUND(最終需要項目別生産誘発!H27*$L27,0)</f>
        <v>89</v>
      </c>
      <c r="I27" s="156">
        <f>ROUND(最終需要項目別生産誘発!I27*$L27,0)</f>
        <v>22301</v>
      </c>
      <c r="J27" s="171">
        <f t="shared" si="0"/>
        <v>97159</v>
      </c>
      <c r="K27" s="29"/>
      <c r="L27" s="73">
        <v>0.71196100000000007</v>
      </c>
    </row>
    <row r="28" spans="1:12" s="125" customFormat="1" ht="12.95" customHeight="1">
      <c r="A28" s="133">
        <v>23</v>
      </c>
      <c r="B28" s="143" t="s">
        <v>32</v>
      </c>
      <c r="C28" s="156">
        <f>ROUND(最終需要項目別生産誘発!C28*$L28,0)</f>
        <v>398</v>
      </c>
      <c r="D28" s="156">
        <f>ROUND(最終需要項目別生産誘発!D28*$L28,0)</f>
        <v>21319</v>
      </c>
      <c r="E28" s="156">
        <f>ROUND(最終需要項目別生産誘発!E28*$L28,0)</f>
        <v>1387</v>
      </c>
      <c r="F28" s="156">
        <f>ROUND(最終需要項目別生産誘発!F28*$L28,0)</f>
        <v>1015</v>
      </c>
      <c r="G28" s="156">
        <f>ROUND(最終需要項目別生産誘発!G28*$L28,0)</f>
        <v>1479</v>
      </c>
      <c r="H28" s="156">
        <f>ROUND(最終需要項目別生産誘発!H28*$L28,0)</f>
        <v>5</v>
      </c>
      <c r="I28" s="156">
        <f>ROUND(最終需要項目別生産誘発!I28*$L28,0)</f>
        <v>7241</v>
      </c>
      <c r="J28" s="171">
        <f t="shared" si="0"/>
        <v>32844</v>
      </c>
      <c r="K28" s="29"/>
      <c r="L28" s="51">
        <v>0.68628999999999996</v>
      </c>
    </row>
    <row r="29" spans="1:12" s="125" customFormat="1" ht="12.95" customHeight="1">
      <c r="A29" s="133">
        <v>24</v>
      </c>
      <c r="B29" s="143" t="s">
        <v>33</v>
      </c>
      <c r="C29" s="156">
        <f>ROUND(最終需要項目別生産誘発!C29*$L29,0)</f>
        <v>209</v>
      </c>
      <c r="D29" s="156">
        <f>ROUND(最終需要項目別生産誘発!D29*$L29,0)</f>
        <v>97297</v>
      </c>
      <c r="E29" s="156">
        <f>ROUND(最終需要項目別生産誘発!E29*$L29,0)</f>
        <v>585</v>
      </c>
      <c r="F29" s="156">
        <f>ROUND(最終需要項目別生産誘発!F29*$L29,0)</f>
        <v>269</v>
      </c>
      <c r="G29" s="156">
        <f>ROUND(最終需要項目別生産誘発!G29*$L29,0)</f>
        <v>493</v>
      </c>
      <c r="H29" s="156">
        <f>ROUND(最終需要項目別生産誘発!H29*$L29,0)</f>
        <v>2</v>
      </c>
      <c r="I29" s="156">
        <f>ROUND(最終需要項目別生産誘発!I29*$L29,0)</f>
        <v>1347</v>
      </c>
      <c r="J29" s="171">
        <f t="shared" si="0"/>
        <v>100202</v>
      </c>
      <c r="K29" s="29"/>
      <c r="L29" s="51">
        <v>0.87092599999999998</v>
      </c>
    </row>
    <row r="30" spans="1:12" s="125" customFormat="1" ht="12.95" customHeight="1">
      <c r="A30" s="133">
        <v>25</v>
      </c>
      <c r="B30" s="143" t="s">
        <v>34</v>
      </c>
      <c r="C30" s="156">
        <f>ROUND(最終需要項目別生産誘発!C30*$L30,0)</f>
        <v>539</v>
      </c>
      <c r="D30" s="156">
        <f>ROUND(最終需要項目別生産誘発!D30*$L30,0)</f>
        <v>7627</v>
      </c>
      <c r="E30" s="156">
        <f>ROUND(最終需要項目別生産誘発!E30*$L30,0)</f>
        <v>1995</v>
      </c>
      <c r="F30" s="156">
        <f>ROUND(最終需要項目別生産誘発!F30*$L30,0)</f>
        <v>1686</v>
      </c>
      <c r="G30" s="156">
        <f>ROUND(最終需要項目別生産誘発!G30*$L30,0)</f>
        <v>2132</v>
      </c>
      <c r="H30" s="156">
        <f>ROUND(最終需要項目別生産誘発!H30*$L30,0)</f>
        <v>14</v>
      </c>
      <c r="I30" s="156">
        <f>ROUND(最終需要項目別生産誘発!I30*$L30,0)</f>
        <v>6417</v>
      </c>
      <c r="J30" s="171">
        <f t="shared" si="0"/>
        <v>20410</v>
      </c>
      <c r="K30" s="29"/>
      <c r="L30" s="73">
        <v>0.42726499999999995</v>
      </c>
    </row>
    <row r="31" spans="1:12" s="125" customFormat="1" ht="12.95" customHeight="1">
      <c r="A31" s="133">
        <v>26</v>
      </c>
      <c r="B31" s="143" t="s">
        <v>35</v>
      </c>
      <c r="C31" s="156">
        <f>ROUND(最終需要項目別生産誘発!C31*$L31,0)</f>
        <v>430</v>
      </c>
      <c r="D31" s="156">
        <f>ROUND(最終需要項目別生産誘発!D31*$L31,0)</f>
        <v>9824</v>
      </c>
      <c r="E31" s="156">
        <f>ROUND(最終需要項目別生産誘発!E31*$L31,0)</f>
        <v>1377</v>
      </c>
      <c r="F31" s="156">
        <f>ROUND(最終需要項目別生産誘発!F31*$L31,0)</f>
        <v>664</v>
      </c>
      <c r="G31" s="156">
        <f>ROUND(最終需要項目別生産誘発!G31*$L31,0)</f>
        <v>995</v>
      </c>
      <c r="H31" s="156">
        <f>ROUND(最終需要項目別生産誘発!H31*$L31,0)</f>
        <v>2</v>
      </c>
      <c r="I31" s="156">
        <f>ROUND(最終需要項目別生産誘発!I31*$L31,0)</f>
        <v>5239</v>
      </c>
      <c r="J31" s="171">
        <f t="shared" si="0"/>
        <v>18531</v>
      </c>
      <c r="K31" s="29"/>
      <c r="L31" s="73">
        <v>0.61513700000000004</v>
      </c>
    </row>
    <row r="32" spans="1:12" s="125" customFormat="1" ht="12.95" customHeight="1">
      <c r="A32" s="133">
        <v>27</v>
      </c>
      <c r="B32" s="143" t="s">
        <v>36</v>
      </c>
      <c r="C32" s="156">
        <f>ROUND(最終需要項目別生産誘発!C32*$L32,0)</f>
        <v>18</v>
      </c>
      <c r="D32" s="156">
        <f>ROUND(最終需要項目別生産誘発!D32*$L32,0)</f>
        <v>1358</v>
      </c>
      <c r="E32" s="156">
        <f>ROUND(最終需要項目別生産誘発!E32*$L32,0)</f>
        <v>60766</v>
      </c>
      <c r="F32" s="156">
        <f>ROUND(最終需要項目別生産誘発!F32*$L32,0)</f>
        <v>63</v>
      </c>
      <c r="G32" s="156">
        <f>ROUND(最終需要項目別生産誘発!G32*$L32,0)</f>
        <v>81</v>
      </c>
      <c r="H32" s="156">
        <f>ROUND(最終需要項目別生産誘発!H32*$L32,0)</f>
        <v>0</v>
      </c>
      <c r="I32" s="156">
        <f>ROUND(最終需要項目別生産誘発!I32*$L32,0)</f>
        <v>350</v>
      </c>
      <c r="J32" s="171">
        <f t="shared" si="0"/>
        <v>62636</v>
      </c>
      <c r="K32" s="29"/>
      <c r="L32" s="51">
        <v>0.74428300000000003</v>
      </c>
    </row>
    <row r="33" spans="1:12" s="125" customFormat="1" ht="12.95" customHeight="1">
      <c r="A33" s="133">
        <v>28</v>
      </c>
      <c r="B33" s="143" t="s">
        <v>37</v>
      </c>
      <c r="C33" s="156">
        <f>ROUND(最終需要項目別生産誘発!C33*$L33,0)</f>
        <v>35</v>
      </c>
      <c r="D33" s="156">
        <f>ROUND(最終需要項目別生産誘発!D33*$L33,0)</f>
        <v>5811</v>
      </c>
      <c r="E33" s="156">
        <f>ROUND(最終需要項目別生産誘発!E33*$L33,0)</f>
        <v>33129</v>
      </c>
      <c r="F33" s="156">
        <f>ROUND(最終需要項目別生産誘発!F33*$L33,0)</f>
        <v>164</v>
      </c>
      <c r="G33" s="156">
        <f>ROUND(最終需要項目別生産誘発!G33*$L33,0)</f>
        <v>328</v>
      </c>
      <c r="H33" s="156">
        <f>ROUND(最終需要項目別生産誘発!H33*$L33,0)</f>
        <v>1</v>
      </c>
      <c r="I33" s="156">
        <f>ROUND(最終需要項目別生産誘発!I33*$L33,0)</f>
        <v>7317</v>
      </c>
      <c r="J33" s="171">
        <f t="shared" si="0"/>
        <v>46785</v>
      </c>
      <c r="K33" s="29"/>
      <c r="L33" s="51">
        <v>0.8131870000000001</v>
      </c>
    </row>
    <row r="34" spans="1:12" s="125" customFormat="1" ht="12.95" customHeight="1">
      <c r="A34" s="133">
        <v>29</v>
      </c>
      <c r="B34" s="143" t="s">
        <v>38</v>
      </c>
      <c r="C34" s="156">
        <f>ROUND(最終需要項目別生産誘発!C34*$L34,0)</f>
        <v>435</v>
      </c>
      <c r="D34" s="156">
        <f>ROUND(最終需要項目別生産誘発!D34*$L34,0)</f>
        <v>7903</v>
      </c>
      <c r="E34" s="156">
        <f>ROUND(最終需要項目別生産誘発!E34*$L34,0)</f>
        <v>44496</v>
      </c>
      <c r="F34" s="156">
        <f>ROUND(最終需要項目別生産誘発!F34*$L34,0)</f>
        <v>0</v>
      </c>
      <c r="G34" s="156">
        <f>ROUND(最終需要項目別生産誘発!G34*$L34,0)</f>
        <v>0</v>
      </c>
      <c r="H34" s="156">
        <f>ROUND(最終需要項目別生産誘発!H34*$L34,0)</f>
        <v>0</v>
      </c>
      <c r="I34" s="156">
        <f>ROUND(最終需要項目別生産誘発!I34*$L34,0)</f>
        <v>1</v>
      </c>
      <c r="J34" s="171">
        <f t="shared" si="0"/>
        <v>52835</v>
      </c>
      <c r="K34" s="29"/>
      <c r="L34" s="51">
        <v>0.63808200000000004</v>
      </c>
    </row>
    <row r="35" spans="1:12" s="125" customFormat="1" ht="12.95" customHeight="1">
      <c r="A35" s="133">
        <v>30</v>
      </c>
      <c r="B35" s="143" t="s">
        <v>39</v>
      </c>
      <c r="C35" s="156">
        <f>ROUND(最終需要項目別生産誘発!C35*$L35,0)</f>
        <v>38</v>
      </c>
      <c r="D35" s="156">
        <f>ROUND(最終需要項目別生産誘発!D35*$L35,0)</f>
        <v>3837</v>
      </c>
      <c r="E35" s="156">
        <f>ROUND(最終需要項目別生産誘発!E35*$L35,0)</f>
        <v>120</v>
      </c>
      <c r="F35" s="156">
        <f>ROUND(最終需要項目別生産誘発!F35*$L35,0)</f>
        <v>64</v>
      </c>
      <c r="G35" s="156">
        <f>ROUND(最終需要項目別生産誘発!G35*$L35,0)</f>
        <v>83</v>
      </c>
      <c r="H35" s="156">
        <f>ROUND(最終需要項目別生産誘発!H35*$L35,0)</f>
        <v>0</v>
      </c>
      <c r="I35" s="156">
        <f>ROUND(最終需要項目別生産誘発!I35*$L35,0)</f>
        <v>355</v>
      </c>
      <c r="J35" s="171">
        <f t="shared" si="0"/>
        <v>4497</v>
      </c>
      <c r="K35" s="29"/>
      <c r="L35" s="51">
        <v>0.63700900000000016</v>
      </c>
    </row>
    <row r="36" spans="1:12" s="125" customFormat="1" ht="12.95" customHeight="1">
      <c r="A36" s="133">
        <v>31</v>
      </c>
      <c r="B36" s="143" t="s">
        <v>40</v>
      </c>
      <c r="C36" s="156">
        <f>ROUND(最終需要項目別生産誘発!C36*$L36,0)</f>
        <v>477</v>
      </c>
      <c r="D36" s="156">
        <f>ROUND(最終需要項目別生産誘発!D36*$L36,0)</f>
        <v>10758</v>
      </c>
      <c r="E36" s="156">
        <f>ROUND(最終需要項目別生産誘発!E36*$L36,0)</f>
        <v>5297</v>
      </c>
      <c r="F36" s="156">
        <f>ROUND(最終需要項目別生産誘発!F36*$L36,0)</f>
        <v>2906</v>
      </c>
      <c r="G36" s="156">
        <f>ROUND(最終需要項目別生産誘発!G36*$L36,0)</f>
        <v>5979</v>
      </c>
      <c r="H36" s="156">
        <f>ROUND(最終需要項目別生産誘発!H36*$L36,0)</f>
        <v>5</v>
      </c>
      <c r="I36" s="156">
        <f>ROUND(最終需要項目別生産誘発!I36*$L36,0)</f>
        <v>14148</v>
      </c>
      <c r="J36" s="171">
        <f t="shared" si="0"/>
        <v>39570</v>
      </c>
      <c r="K36" s="29"/>
      <c r="L36" s="51">
        <v>0.61991299999999994</v>
      </c>
    </row>
    <row r="37" spans="1:12" s="125" customFormat="1" ht="12.95" customHeight="1">
      <c r="A37" s="133">
        <v>32</v>
      </c>
      <c r="B37" s="143" t="s">
        <v>41</v>
      </c>
      <c r="C37" s="156">
        <f>ROUND(最終需要項目別生産誘発!C37*$L37,0)</f>
        <v>8408</v>
      </c>
      <c r="D37" s="156">
        <f>ROUND(最終需要項目別生産誘発!D37*$L37,0)</f>
        <v>24022</v>
      </c>
      <c r="E37" s="156">
        <f>ROUND(最終需要項目別生産誘発!E37*$L37,0)</f>
        <v>680</v>
      </c>
      <c r="F37" s="156">
        <f>ROUND(最終需要項目別生産誘発!F37*$L37,0)</f>
        <v>75</v>
      </c>
      <c r="G37" s="156">
        <f>ROUND(最終需要項目別生産誘発!G37*$L37,0)</f>
        <v>119</v>
      </c>
      <c r="H37" s="156">
        <f>ROUND(最終需要項目別生産誘発!H37*$L37,0)</f>
        <v>0</v>
      </c>
      <c r="I37" s="156">
        <f>ROUND(最終需要項目別生産誘発!I37*$L37,0)</f>
        <v>6942</v>
      </c>
      <c r="J37" s="171">
        <f t="shared" si="0"/>
        <v>40246</v>
      </c>
      <c r="K37" s="29"/>
      <c r="L37" s="51">
        <v>0.5679010000000001</v>
      </c>
    </row>
    <row r="38" spans="1:12" s="125" customFormat="1" ht="12.95" customHeight="1">
      <c r="A38" s="133" t="s">
        <v>9</v>
      </c>
      <c r="B38" s="143" t="s">
        <v>42</v>
      </c>
      <c r="C38" s="156">
        <f>ROUND(最終需要項目別生産誘発!C38*$L38,0)</f>
        <v>0</v>
      </c>
      <c r="D38" s="156">
        <f>ROUND(最終需要項目別生産誘発!D38*$L38,0)</f>
        <v>0</v>
      </c>
      <c r="E38" s="156">
        <f>ROUND(最終需要項目別生産誘発!E38*$L38,0)</f>
        <v>0</v>
      </c>
      <c r="F38" s="156">
        <f>ROUND(最終需要項目別生産誘発!F38*$L38,0)</f>
        <v>0</v>
      </c>
      <c r="G38" s="156">
        <f>ROUND(最終需要項目別生産誘発!G38*$L38,0)</f>
        <v>0</v>
      </c>
      <c r="H38" s="156">
        <f>ROUND(最終需要項目別生産誘発!H38*$L38,0)</f>
        <v>0</v>
      </c>
      <c r="I38" s="156">
        <f>ROUND(最終需要項目別生産誘発!I38*$L38,0)</f>
        <v>0</v>
      </c>
      <c r="J38" s="171">
        <f t="shared" si="0"/>
        <v>0</v>
      </c>
      <c r="K38" s="29"/>
      <c r="L38" s="51">
        <v>0</v>
      </c>
    </row>
    <row r="39" spans="1:12" s="125" customFormat="1" ht="12.95" customHeight="1" thickBot="1">
      <c r="A39" s="149" t="s">
        <v>10</v>
      </c>
      <c r="B39" s="150" t="s">
        <v>43</v>
      </c>
      <c r="C39" s="156">
        <f>ROUND(最終需要項目別生産誘発!C39*$L39,0)</f>
        <v>39</v>
      </c>
      <c r="D39" s="156">
        <f>ROUND(最終需要項目別生産誘発!D39*$L39,0)</f>
        <v>965</v>
      </c>
      <c r="E39" s="156">
        <f>ROUND(最終需要項目別生産誘発!E39*$L39,0)</f>
        <v>125</v>
      </c>
      <c r="F39" s="156">
        <f>ROUND(最終需要項目別生産誘発!F39*$L39,0)</f>
        <v>137</v>
      </c>
      <c r="G39" s="156">
        <f>ROUND(最終需要項目別生産誘発!G39*$L39,0)</f>
        <v>178</v>
      </c>
      <c r="H39" s="156">
        <f>ROUND(最終需要項目別生産誘発!H39*$L39,0)</f>
        <v>1</v>
      </c>
      <c r="I39" s="156">
        <f>ROUND(最終需要項目別生産誘発!I39*$L39,0)</f>
        <v>770</v>
      </c>
      <c r="J39" s="171">
        <f t="shared" si="0"/>
        <v>2215</v>
      </c>
      <c r="K39" s="29"/>
      <c r="L39" s="51">
        <v>0.31976399999999999</v>
      </c>
    </row>
    <row r="40" spans="1:12" s="125" customFormat="1" ht="12.95" customHeight="1" thickBot="1">
      <c r="A40" s="151"/>
      <c r="B40" s="150" t="s">
        <v>134</v>
      </c>
      <c r="C40" s="172">
        <f>ROUND(最終需要項目別生産誘発!C40*L40,0)</f>
        <v>14586</v>
      </c>
      <c r="D40" s="173">
        <f>ROUND(最終需要項目別生産誘発!D40*$L40,0)</f>
        <v>213501</v>
      </c>
      <c r="E40" s="173">
        <f>ROUND(最終需要項目別生産誘発!E40*$L40,0)</f>
        <v>128817</v>
      </c>
      <c r="F40" s="173">
        <f>ROUND(最終需要項目別生産誘発!F40*$L40,0)</f>
        <v>54390</v>
      </c>
      <c r="G40" s="173">
        <f>ROUND(最終需要項目別生産誘発!G40*$L40,0)</f>
        <v>68927</v>
      </c>
      <c r="H40" s="173">
        <f>ROUND(最終需要項目別生産誘発!H40*$L40,0)</f>
        <v>604</v>
      </c>
      <c r="I40" s="173">
        <f>ROUND(最終需要項目別生産誘発!I40*$L40,0)</f>
        <v>317182</v>
      </c>
      <c r="J40" s="174">
        <v>798004</v>
      </c>
      <c r="K40" s="170"/>
      <c r="L40" s="51">
        <v>0.56224300000000005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7" defaultRowHeight="11.25"/>
  <cols>
    <col min="1" max="1" width="2.875" style="136" customWidth="1"/>
    <col min="2" max="2" width="21.625" style="136" customWidth="1"/>
    <col min="3" max="10" width="10.75" style="136" customWidth="1"/>
    <col min="11" max="16384" width="7" style="136"/>
  </cols>
  <sheetData>
    <row r="1" spans="1:10" s="125" customFormat="1" ht="18.75">
      <c r="A1" s="123" t="s">
        <v>185</v>
      </c>
    </row>
    <row r="2" spans="1:10" s="125" customFormat="1" ht="17.25">
      <c r="A2" s="126" t="s">
        <v>159</v>
      </c>
    </row>
    <row r="3" spans="1:10" s="125" customFormat="1" ht="12" thickBot="1">
      <c r="A3" s="124"/>
      <c r="B3" s="124"/>
    </row>
    <row r="4" spans="1:10" s="124" customFormat="1" ht="12.95" customHeight="1">
      <c r="A4" s="128"/>
      <c r="B4" s="140"/>
      <c r="C4" s="129" t="s">
        <v>160</v>
      </c>
      <c r="D4" s="129" t="s">
        <v>161</v>
      </c>
      <c r="E4" s="129" t="s">
        <v>162</v>
      </c>
      <c r="F4" s="129" t="s">
        <v>163</v>
      </c>
      <c r="G4" s="129" t="s">
        <v>164</v>
      </c>
      <c r="H4" s="129" t="s">
        <v>165</v>
      </c>
      <c r="I4" s="130" t="s">
        <v>166</v>
      </c>
      <c r="J4" s="196" t="s">
        <v>134</v>
      </c>
    </row>
    <row r="5" spans="1:10" s="124" customFormat="1" ht="21.75" thickBot="1">
      <c r="A5" s="145"/>
      <c r="B5" s="146"/>
      <c r="C5" s="137" t="s">
        <v>167</v>
      </c>
      <c r="D5" s="137" t="s">
        <v>45</v>
      </c>
      <c r="E5" s="137" t="s">
        <v>168</v>
      </c>
      <c r="F5" s="138" t="s">
        <v>186</v>
      </c>
      <c r="G5" s="138" t="s">
        <v>187</v>
      </c>
      <c r="H5" s="137" t="s">
        <v>47</v>
      </c>
      <c r="I5" s="139" t="s">
        <v>137</v>
      </c>
      <c r="J5" s="197"/>
    </row>
    <row r="6" spans="1:10" s="125" customFormat="1" ht="12.95" customHeight="1">
      <c r="A6" s="133" t="s">
        <v>0</v>
      </c>
      <c r="B6" s="143" t="s">
        <v>11</v>
      </c>
      <c r="C6" s="189">
        <f>ROUND(+最終需要項目別生産誘発!C6/最終需要項目別生産誘発!$J6,6)</f>
        <v>2.2794999999999999E-2</v>
      </c>
      <c r="D6" s="189">
        <f>ROUND(+最終需要項目別生産誘発!D6/最終需要項目別生産誘発!$J6,6)</f>
        <v>0.33031199999999999</v>
      </c>
      <c r="E6" s="189">
        <f>ROUND(+最終需要項目別生産誘発!E6/最終需要項目別生産誘発!$J6,6)</f>
        <v>2.1707000000000001E-2</v>
      </c>
      <c r="F6" s="189">
        <f>ROUND(+最終需要項目別生産誘発!F6/最終需要項目別生産誘発!$J6,6)</f>
        <v>1.4718999999999999E-2</v>
      </c>
      <c r="G6" s="189">
        <f>ROUND(+最終需要項目別生産誘発!G6/最終需要項目別生産誘発!$J6,6)</f>
        <v>3.0103999999999999E-2</v>
      </c>
      <c r="H6" s="189">
        <f>ROUND(+最終需要項目別生産誘発!H6/最終需要項目別生産誘発!$J6,6)</f>
        <v>1.078E-3</v>
      </c>
      <c r="I6" s="189">
        <f>ROUND(+最終需要項目別生産誘発!I6/最終需要項目別生産誘発!$J6,6)</f>
        <v>0.57928400000000002</v>
      </c>
      <c r="J6" s="109">
        <v>1</v>
      </c>
    </row>
    <row r="7" spans="1:10" s="125" customFormat="1" ht="12.95" customHeight="1">
      <c r="A7" s="133" t="s">
        <v>1</v>
      </c>
      <c r="B7" s="143" t="s">
        <v>12</v>
      </c>
      <c r="C7" s="189">
        <f>ROUND(+最終需要項目別生産誘発!C7/最終需要項目別生産誘発!$J7,6)</f>
        <v>8.4650000000000003E-3</v>
      </c>
      <c r="D7" s="189">
        <f>ROUND(+最終需要項目別生産誘発!D7/最終需要項目別生産誘発!$J7,6)</f>
        <v>0.22035399999999999</v>
      </c>
      <c r="E7" s="189">
        <f>ROUND(+最終需要項目別生産誘発!E7/最終需要項目別生産誘発!$J7,6)</f>
        <v>5.8209999999999998E-3</v>
      </c>
      <c r="F7" s="189">
        <f>ROUND(+最終需要項目別生産誘発!F7/最終需要項目別生産誘発!$J7,6)</f>
        <v>1.3526E-2</v>
      </c>
      <c r="G7" s="189">
        <f>ROUND(+最終需要項目別生産誘発!G7/最終需要項目別生産誘発!$J7,6)</f>
        <v>1.5211000000000001E-2</v>
      </c>
      <c r="H7" s="189">
        <f>ROUND(+最終需要項目別生産誘発!H7/最終需要項目別生産誘発!$J7,6)</f>
        <v>0.44358199999999998</v>
      </c>
      <c r="I7" s="189">
        <f>ROUND(+最終需要項目別生産誘発!I7/最終需要項目別生産誘発!$J7,6)</f>
        <v>0.29304200000000002</v>
      </c>
      <c r="J7" s="109">
        <v>1</v>
      </c>
    </row>
    <row r="8" spans="1:10" s="125" customFormat="1" ht="12.95" customHeight="1">
      <c r="A8" s="133" t="s">
        <v>2</v>
      </c>
      <c r="B8" s="143" t="s">
        <v>169</v>
      </c>
      <c r="C8" s="189">
        <f>ROUND(+最終需要項目別生産誘発!C8/最終需要項目別生産誘発!$J8,6)</f>
        <v>1.1134E-2</v>
      </c>
      <c r="D8" s="189">
        <f>ROUND(+最終需要項目別生産誘発!D8/最終需要項目別生産誘発!$J8,6)</f>
        <v>0.32542900000000002</v>
      </c>
      <c r="E8" s="189">
        <f>ROUND(+最終需要項目別生産誘発!E8/最終需要項目別生産誘発!$J8,6)</f>
        <v>7.6270000000000001E-3</v>
      </c>
      <c r="F8" s="189">
        <f>ROUND(+最終需要項目別生産誘発!F8/最終需要項目別生産誘発!$J8,6)</f>
        <v>6.7000000000000002E-5</v>
      </c>
      <c r="G8" s="189">
        <f>ROUND(+最終需要項目別生産誘発!G8/最終需要項目別生産誘発!$J8,6)</f>
        <v>1.2300000000000001E-4</v>
      </c>
      <c r="H8" s="189">
        <f>ROUND(+最終需要項目別生産誘発!H8/最終需要項目別生産誘発!$J8,6)</f>
        <v>3.8099999999999999E-4</v>
      </c>
      <c r="I8" s="189">
        <f>ROUND(+最終需要項目別生産誘発!I8/最終需要項目別生産誘発!$J8,6)</f>
        <v>0.65523900000000002</v>
      </c>
      <c r="J8" s="109">
        <v>1</v>
      </c>
    </row>
    <row r="9" spans="1:10" s="125" customFormat="1" ht="12.95" customHeight="1">
      <c r="A9" s="133" t="s">
        <v>3</v>
      </c>
      <c r="B9" s="143" t="s">
        <v>13</v>
      </c>
      <c r="C9" s="189">
        <f>ROUND(+最終需要項目別生産誘発!C9/最終需要項目別生産誘発!$J9,6)</f>
        <v>4.0210000000000003E-3</v>
      </c>
      <c r="D9" s="189">
        <f>ROUND(+最終需要項目別生産誘発!D9/最終需要項目別生産誘発!$J9,6)</f>
        <v>9.4115000000000004E-2</v>
      </c>
      <c r="E9" s="189">
        <f>ROUND(+最終需要項目別生産誘発!E9/最終需要項目別生産誘発!$J9,6)</f>
        <v>3.4742000000000002E-2</v>
      </c>
      <c r="F9" s="189">
        <f>ROUND(+最終需要項目別生産誘発!F9/最終需要項目別生産誘発!$J9,6)</f>
        <v>0.33023000000000002</v>
      </c>
      <c r="G9" s="189">
        <f>ROUND(+最終需要項目別生産誘発!G9/最終需要項目別生産誘発!$J9,6)</f>
        <v>0.31015300000000001</v>
      </c>
      <c r="H9" s="189">
        <f>ROUND(+最終需要項目別生産誘発!H9/最終需要項目別生産誘発!$J9,6)</f>
        <v>6.4400000000000004E-4</v>
      </c>
      <c r="I9" s="189">
        <f>ROUND(+最終需要項目別生産誘発!I9/最終需要項目別生産誘発!$J9,6)</f>
        <v>0.22609499999999999</v>
      </c>
      <c r="J9" s="109">
        <v>1</v>
      </c>
    </row>
    <row r="10" spans="1:10" s="125" customFormat="1" ht="12.95" customHeight="1">
      <c r="A10" s="133" t="s">
        <v>4</v>
      </c>
      <c r="B10" s="143" t="s">
        <v>14</v>
      </c>
      <c r="C10" s="189">
        <f>ROUND(+最終需要項目別生産誘発!C10/最終需要項目別生産誘発!$J10,6)</f>
        <v>2.0271000000000001E-2</v>
      </c>
      <c r="D10" s="189">
        <f>ROUND(+最終需要項目別生産誘発!D10/最終需要項目別生産誘発!$J10,6)</f>
        <v>0.29614800000000002</v>
      </c>
      <c r="E10" s="189">
        <f>ROUND(+最終需要項目別生産誘発!E10/最終需要項目別生産誘発!$J10,6)</f>
        <v>1.3573E-2</v>
      </c>
      <c r="F10" s="189">
        <f>ROUND(+最終需要項目別生産誘発!F10/最終需要項目別生産誘発!$J10,6)</f>
        <v>2.1900000000000001E-4</v>
      </c>
      <c r="G10" s="189">
        <f>ROUND(+最終需要項目別生産誘発!G10/最終需要項目別生産誘発!$J10,6)</f>
        <v>3.9500000000000001E-4</v>
      </c>
      <c r="H10" s="189">
        <f>ROUND(+最終需要項目別生産誘発!H10/最終需要項目別生産誘発!$J10,6)</f>
        <v>5.7899999999999998E-4</v>
      </c>
      <c r="I10" s="189">
        <f>ROUND(+最終需要項目別生産誘発!I10/最終需要項目別生産誘発!$J10,6)</f>
        <v>0.66881500000000005</v>
      </c>
      <c r="J10" s="109">
        <v>1</v>
      </c>
    </row>
    <row r="11" spans="1:10" s="125" customFormat="1" ht="12.95" customHeight="1">
      <c r="A11" s="133" t="s">
        <v>5</v>
      </c>
      <c r="B11" s="143" t="s">
        <v>15</v>
      </c>
      <c r="C11" s="189">
        <f>ROUND(+最終需要項目別生産誘発!C11/最終需要項目別生産誘発!$J11,6)</f>
        <v>1.9480000000000001E-3</v>
      </c>
      <c r="D11" s="189">
        <f>ROUND(+最終需要項目別生産誘発!D11/最終需要項目別生産誘発!$J11,6)</f>
        <v>6.0949999999999997E-2</v>
      </c>
      <c r="E11" s="189">
        <f>ROUND(+最終需要項目別生産誘発!E11/最終需要項目別生産誘発!$J11,6)</f>
        <v>5.8450000000000004E-3</v>
      </c>
      <c r="F11" s="189">
        <f>ROUND(+最終需要項目別生産誘発!F11/最終需要項目別生産誘発!$J11,6)</f>
        <v>2.8119999999999998E-3</v>
      </c>
      <c r="G11" s="189">
        <f>ROUND(+最終需要項目別生産誘発!G11/最終需要項目別生産誘発!$J11,6)</f>
        <v>5.7159999999999997E-3</v>
      </c>
      <c r="H11" s="189">
        <f>ROUND(+最終需要項目別生産誘発!H11/最終需要項目別生産誘発!$J11,6)</f>
        <v>-2.7959999999999999E-3</v>
      </c>
      <c r="I11" s="189">
        <f>ROUND(+最終需要項目別生産誘発!I11/最終需要項目別生産誘発!$J11,6)</f>
        <v>0.92552299999999998</v>
      </c>
      <c r="J11" s="109">
        <v>1</v>
      </c>
    </row>
    <row r="12" spans="1:10" s="125" customFormat="1" ht="12.95" customHeight="1">
      <c r="A12" s="133" t="s">
        <v>6</v>
      </c>
      <c r="B12" s="143" t="s">
        <v>16</v>
      </c>
      <c r="C12" s="189">
        <f>ROUND(+最終需要項目別生産誘発!C12/最終需要項目別生産誘発!$J12,6)</f>
        <v>6.4790000000000004E-3</v>
      </c>
      <c r="D12" s="189">
        <f>ROUND(+最終需要項目別生産誘発!D12/最終需要項目別生産誘発!$J12,6)</f>
        <v>6.2875E-2</v>
      </c>
      <c r="E12" s="189">
        <f>ROUND(+最終需要項目別生産誘発!E12/最終需要項目別生産誘発!$J12,6)</f>
        <v>1.9959000000000001E-2</v>
      </c>
      <c r="F12" s="189">
        <f>ROUND(+最終需要項目別生産誘発!F12/最終需要項目別生産誘発!$J12,6)</f>
        <v>3.7794000000000001E-2</v>
      </c>
      <c r="G12" s="189">
        <f>ROUND(+最終需要項目別生産誘発!G12/最終需要項目別生産誘発!$J12,6)</f>
        <v>5.1159999999999997E-2</v>
      </c>
      <c r="H12" s="189">
        <f>ROUND(+最終需要項目別生産誘発!H12/最終需要項目別生産誘発!$J12,6)</f>
        <v>6.02E-4</v>
      </c>
      <c r="I12" s="189">
        <f>ROUND(+最終需要項目別生産誘発!I12/最終需要項目別生産誘発!$J12,6)</f>
        <v>0.82113100000000006</v>
      </c>
      <c r="J12" s="109">
        <v>1</v>
      </c>
    </row>
    <row r="13" spans="1:10" s="125" customFormat="1" ht="12.95" customHeight="1">
      <c r="A13" s="133" t="s">
        <v>7</v>
      </c>
      <c r="B13" s="143" t="s">
        <v>17</v>
      </c>
      <c r="C13" s="189">
        <f>ROUND(+最終需要項目別生産誘発!C13/最終需要項目別生産誘発!$J13,6)</f>
        <v>1.9418000000000001E-2</v>
      </c>
      <c r="D13" s="189">
        <f>ROUND(+最終需要項目別生産誘発!D13/最終需要項目別生産誘発!$J13,6)</f>
        <v>0.26948699999999998</v>
      </c>
      <c r="E13" s="189">
        <f>ROUND(+最終需要項目別生産誘発!E13/最終需要項目別生産誘発!$J13,6)</f>
        <v>0.28408699999999998</v>
      </c>
      <c r="F13" s="189">
        <f>ROUND(+最終需要項目別生産誘発!F13/最終需要項目別生産誘発!$J13,6)</f>
        <v>1.8189E-2</v>
      </c>
      <c r="G13" s="189">
        <f>ROUND(+最終需要項目別生産誘発!G13/最終需要項目別生産誘発!$J13,6)</f>
        <v>2.3137000000000001E-2</v>
      </c>
      <c r="H13" s="189">
        <f>ROUND(+最終需要項目別生産誘発!H13/最終需要項目別生産誘発!$J13,6)</f>
        <v>-3.9999999999999998E-6</v>
      </c>
      <c r="I13" s="189">
        <f>ROUND(+最終需要項目別生産誘発!I13/最終需要項目別生産誘発!$J13,6)</f>
        <v>0.38568599999999997</v>
      </c>
      <c r="J13" s="109">
        <v>1</v>
      </c>
    </row>
    <row r="14" spans="1:10" s="125" customFormat="1" ht="12.95" customHeight="1">
      <c r="A14" s="133" t="s">
        <v>8</v>
      </c>
      <c r="B14" s="143" t="s">
        <v>18</v>
      </c>
      <c r="C14" s="189">
        <f>ROUND(+最終需要項目別生産誘発!C14/最終需要項目別生産誘発!$J14,6)</f>
        <v>1.2067E-2</v>
      </c>
      <c r="D14" s="189">
        <f>ROUND(+最終需要項目別生産誘発!D14/最終需要項目別生産誘発!$J14,6)</f>
        <v>0.54753300000000005</v>
      </c>
      <c r="E14" s="189">
        <f>ROUND(+最終需要項目別生産誘発!E14/最終需要項目別生産誘発!$J14,6)</f>
        <v>7.1849999999999997E-2</v>
      </c>
      <c r="F14" s="189">
        <f>ROUND(+最終需要項目別生産誘発!F14/最終需要項目別生産誘発!$J14,6)</f>
        <v>6.0845000000000003E-2</v>
      </c>
      <c r="G14" s="189">
        <f>ROUND(+最終需要項目別生産誘発!G14/最終需要項目別生産誘発!$J14,6)</f>
        <v>6.7075999999999997E-2</v>
      </c>
      <c r="H14" s="189">
        <f>ROUND(+最終需要項目別生産誘発!H14/最終需要項目別生産誘発!$J14,6)</f>
        <v>3.0200000000000002E-4</v>
      </c>
      <c r="I14" s="189">
        <f>ROUND(+最終需要項目別生産誘発!I14/最終需要項目別生産誘発!$J14,6)</f>
        <v>0.24032600000000001</v>
      </c>
      <c r="J14" s="109">
        <v>1</v>
      </c>
    </row>
    <row r="15" spans="1:10" s="125" customFormat="1" ht="12.95" customHeight="1">
      <c r="A15" s="133">
        <v>10</v>
      </c>
      <c r="B15" s="143" t="s">
        <v>19</v>
      </c>
      <c r="C15" s="189">
        <f>ROUND(+最終需要項目別生産誘発!C15/最終需要項目別生産誘発!$J15,6)</f>
        <v>5.999E-3</v>
      </c>
      <c r="D15" s="189">
        <f>ROUND(+最終需要項目別生産誘発!D15/最終需要項目別生産誘発!$J15,6)</f>
        <v>6.8526000000000004E-2</v>
      </c>
      <c r="E15" s="189">
        <f>ROUND(+最終需要項目別生産誘発!E15/最終需要項目別生産誘発!$J15,6)</f>
        <v>2.1753000000000002E-2</v>
      </c>
      <c r="F15" s="189">
        <f>ROUND(+最終需要項目別生産誘発!F15/最終需要項目別生産誘発!$J15,6)</f>
        <v>0.26824199999999998</v>
      </c>
      <c r="G15" s="189">
        <f>ROUND(+最終需要項目別生産誘発!G15/最終需要項目別生産誘発!$J15,6)</f>
        <v>0.25598900000000002</v>
      </c>
      <c r="H15" s="189">
        <f>ROUND(+最終需要項目別生産誘発!H15/最終需要項目別生産誘発!$J15,6)</f>
        <v>-5.2570000000000004E-3</v>
      </c>
      <c r="I15" s="189">
        <f>ROUND(+最終需要項目別生産誘発!I15/最終需要項目別生産誘発!$J15,6)</f>
        <v>0.38474700000000001</v>
      </c>
      <c r="J15" s="109">
        <v>1</v>
      </c>
    </row>
    <row r="16" spans="1:10" s="125" customFormat="1" ht="12.95" customHeight="1">
      <c r="A16" s="133">
        <v>11</v>
      </c>
      <c r="B16" s="143" t="s">
        <v>20</v>
      </c>
      <c r="C16" s="189">
        <f>ROUND(+最終需要項目別生産誘発!C16/最終需要項目別生産誘発!$J16,6)</f>
        <v>6.7299999999999999E-4</v>
      </c>
      <c r="D16" s="189">
        <f>ROUND(+最終需要項目別生産誘発!D16/最終需要項目別生産誘発!$J16,6)</f>
        <v>9.0620000000000006E-3</v>
      </c>
      <c r="E16" s="189">
        <f>ROUND(+最終需要項目別生産誘発!E16/最終需要項目別生産誘発!$J16,6)</f>
        <v>2.9489999999999998E-3</v>
      </c>
      <c r="F16" s="189">
        <f>ROUND(+最終需要項目別生産誘発!F16/最終需要項目別生産誘発!$J16,6)</f>
        <v>4.0266999999999997E-2</v>
      </c>
      <c r="G16" s="189">
        <f>ROUND(+最終需要項目別生産誘発!G16/最終需要項目別生産誘発!$J16,6)</f>
        <v>4.3094E-2</v>
      </c>
      <c r="H16" s="189">
        <f>ROUND(+最終需要項目別生産誘発!H16/最終需要項目別生産誘発!$J16,6)</f>
        <v>-4.6700000000000002E-4</v>
      </c>
      <c r="I16" s="189">
        <f>ROUND(+最終需要項目別生産誘発!I16/最終需要項目別生産誘発!$J16,6)</f>
        <v>0.90442299999999998</v>
      </c>
      <c r="J16" s="109">
        <v>1</v>
      </c>
    </row>
    <row r="17" spans="1:10" s="125" customFormat="1" ht="12.95" customHeight="1">
      <c r="A17" s="133">
        <v>12</v>
      </c>
      <c r="B17" s="143" t="s">
        <v>21</v>
      </c>
      <c r="C17" s="189">
        <f>ROUND(+最終需要項目別生産誘発!C17/最終需要項目別生産誘発!$J17,6)</f>
        <v>7.3999999999999996E-5</v>
      </c>
      <c r="D17" s="189">
        <f>ROUND(+最終需要項目別生産誘発!D17/最終需要項目別生産誘発!$J17,6)</f>
        <v>7.8700000000000005E-4</v>
      </c>
      <c r="E17" s="189">
        <f>ROUND(+最終需要項目別生産誘発!E17/最終需要項目別生産誘発!$J17,6)</f>
        <v>3.0899999999999998E-4</v>
      </c>
      <c r="F17" s="189">
        <f>ROUND(+最終需要項目別生産誘発!F17/最終需要項目別生産誘発!$J17,6)</f>
        <v>1.4059999999999999E-3</v>
      </c>
      <c r="G17" s="189">
        <f>ROUND(+最終需要項目別生産誘発!G17/最終需要項目別生産誘発!$J17,6)</f>
        <v>1.8600000000000001E-3</v>
      </c>
      <c r="H17" s="189">
        <f>ROUND(+最終需要項目別生産誘発!H17/最終需要項目別生産誘発!$J17,6)</f>
        <v>-3.1999999999999999E-5</v>
      </c>
      <c r="I17" s="189">
        <f>ROUND(+最終需要項目別生産誘発!I17/最終需要項目別生産誘発!$J17,6)</f>
        <v>0.99559500000000001</v>
      </c>
      <c r="J17" s="109">
        <v>1</v>
      </c>
    </row>
    <row r="18" spans="1:10" s="125" customFormat="1" ht="12.95" customHeight="1">
      <c r="A18" s="133">
        <v>13</v>
      </c>
      <c r="B18" s="143" t="s">
        <v>22</v>
      </c>
      <c r="C18" s="189">
        <f>ROUND(+最終需要項目別生産誘発!C18/最終需要項目別生産誘発!$J18,6)</f>
        <v>4.7530000000000003E-3</v>
      </c>
      <c r="D18" s="189">
        <f>ROUND(+最終需要項目別生産誘発!D18/最終需要項目別生産誘発!$J18,6)</f>
        <v>5.7770000000000002E-2</v>
      </c>
      <c r="E18" s="189">
        <f>ROUND(+最終需要項目別生産誘発!E18/最終需要項目別生産誘発!$J18,6)</f>
        <v>1.7614999999999999E-2</v>
      </c>
      <c r="F18" s="189">
        <f>ROUND(+最終需要項目別生産誘発!F18/最終需要項目別生産誘発!$J18,6)</f>
        <v>0.183282</v>
      </c>
      <c r="G18" s="189">
        <f>ROUND(+最終需要項目別生産誘発!G18/最終需要項目別生産誘発!$J18,6)</f>
        <v>0.20045399999999999</v>
      </c>
      <c r="H18" s="189">
        <f>ROUND(+最終需要項目別生産誘発!H18/最終需要項目別生産誘発!$J18,6)</f>
        <v>-3.075E-3</v>
      </c>
      <c r="I18" s="189">
        <f>ROUND(+最終需要項目別生産誘発!I18/最終需要項目別生産誘発!$J18,6)</f>
        <v>0.53920000000000001</v>
      </c>
      <c r="J18" s="109">
        <v>1</v>
      </c>
    </row>
    <row r="19" spans="1:10" s="125" customFormat="1" ht="12.95" customHeight="1">
      <c r="A19" s="133">
        <v>14</v>
      </c>
      <c r="B19" s="143" t="s">
        <v>23</v>
      </c>
      <c r="C19" s="189">
        <f>ROUND(+最終需要項目別生産誘発!C19/最終需要項目別生産誘発!$J19,6)</f>
        <v>2.6600000000000001E-4</v>
      </c>
      <c r="D19" s="189">
        <f>ROUND(+最終需要項目別生産誘発!D19/最終需要項目別生産誘発!$J19,6)</f>
        <v>4.8929999999999998E-3</v>
      </c>
      <c r="E19" s="189">
        <f>ROUND(+最終需要項目別生産誘発!E19/最終需要項目別生産誘発!$J19,6)</f>
        <v>1.918E-3</v>
      </c>
      <c r="F19" s="189">
        <f>ROUND(+最終需要項目別生産誘発!F19/最終需要項目別生産誘発!$J19,6)</f>
        <v>1.2404E-2</v>
      </c>
      <c r="G19" s="189">
        <f>ROUND(+最終需要項目別生産誘発!G19/最終需要項目別生産誘発!$J19,6)</f>
        <v>0.14155699999999999</v>
      </c>
      <c r="H19" s="189">
        <f>ROUND(+最終需要項目別生産誘発!H19/最終需要項目別生産誘発!$J19,6)</f>
        <v>-4.705E-3</v>
      </c>
      <c r="I19" s="189">
        <f>ROUND(+最終需要項目別生産誘発!I19/最終需要項目別生産誘発!$J19,6)</f>
        <v>0.84366699999999994</v>
      </c>
      <c r="J19" s="109">
        <v>1</v>
      </c>
    </row>
    <row r="20" spans="1:10" s="125" customFormat="1" ht="12.95" customHeight="1">
      <c r="A20" s="133">
        <v>15</v>
      </c>
      <c r="B20" s="143" t="s">
        <v>24</v>
      </c>
      <c r="C20" s="189">
        <f>ROUND(+最終需要項目別生産誘発!C20/最終需要項目別生産誘発!$J20,6)</f>
        <v>2.3349999999999998E-3</v>
      </c>
      <c r="D20" s="189">
        <f>ROUND(+最終需要項目別生産誘発!D20/最終需要項目別生産誘発!$J20,6)</f>
        <v>1.0671E-2</v>
      </c>
      <c r="E20" s="189">
        <f>ROUND(+最終需要項目別生産誘発!E20/最終需要項目別生産誘発!$J20,6)</f>
        <v>9.3099999999999997E-4</v>
      </c>
      <c r="F20" s="189">
        <f>ROUND(+最終需要項目別生産誘発!F20/最終需要項目別生産誘発!$J20,6)</f>
        <v>7.8239999999999994E-3</v>
      </c>
      <c r="G20" s="189">
        <f>ROUND(+最終需要項目別生産誘発!G20/最終需要項目別生産誘発!$J20,6)</f>
        <v>2.5285999999999999E-2</v>
      </c>
      <c r="H20" s="189">
        <f>ROUND(+最終需要項目別生産誘発!H20/最終需要項目別生産誘発!$J20,6)</f>
        <v>2.7799999999999998E-4</v>
      </c>
      <c r="I20" s="189">
        <f>ROUND(+最終需要項目別生産誘発!I20/最終需要項目別生産誘発!$J20,6)</f>
        <v>0.95267500000000005</v>
      </c>
      <c r="J20" s="109">
        <v>1</v>
      </c>
    </row>
    <row r="21" spans="1:10" s="125" customFormat="1" ht="12.95" customHeight="1">
      <c r="A21" s="133">
        <v>16</v>
      </c>
      <c r="B21" s="143" t="s">
        <v>25</v>
      </c>
      <c r="C21" s="189">
        <f>ROUND(+最終需要項目別生産誘発!C21/最終需要項目別生産誘発!$J21,6)</f>
        <v>2.12E-4</v>
      </c>
      <c r="D21" s="189">
        <f>ROUND(+最終需要項目別生産誘発!D21/最終需要項目別生産誘発!$J21,6)</f>
        <v>5.0309E-2</v>
      </c>
      <c r="E21" s="189">
        <f>ROUND(+最終需要項目別生産誘発!E21/最終需要項目別生産誘発!$J21,6)</f>
        <v>8.4469999999999996E-3</v>
      </c>
      <c r="F21" s="189">
        <f>ROUND(+最終需要項目別生産誘発!F21/最終需要項目別生産誘発!$J21,6)</f>
        <v>3.1419999999999998E-3</v>
      </c>
      <c r="G21" s="189">
        <f>ROUND(+最終需要項目別生産誘発!G21/最終需要項目別生産誘発!$J21,6)</f>
        <v>5.3767000000000002E-2</v>
      </c>
      <c r="H21" s="189">
        <f>ROUND(+最終需要項目別生産誘発!H21/最終需要項目別生産誘発!$J21,6)</f>
        <v>-6.8199999999999999E-4</v>
      </c>
      <c r="I21" s="189">
        <f>ROUND(+最終需要項目別生産誘発!I21/最終需要項目別生産誘発!$J21,6)</f>
        <v>0.88480499999999995</v>
      </c>
      <c r="J21" s="109">
        <v>1</v>
      </c>
    </row>
    <row r="22" spans="1:10" s="125" customFormat="1" ht="12.95" customHeight="1">
      <c r="A22" s="133">
        <v>17</v>
      </c>
      <c r="B22" s="143" t="s">
        <v>26</v>
      </c>
      <c r="C22" s="189">
        <f>ROUND(+最終需要項目別生産誘発!C22/最終需要項目別生産誘発!$J22,6)</f>
        <v>4.5339999999999998E-3</v>
      </c>
      <c r="D22" s="189">
        <f>ROUND(+最終需要項目別生産誘発!D22/最終需要項目別生産誘発!$J22,6)</f>
        <v>0.214671</v>
      </c>
      <c r="E22" s="189">
        <f>ROUND(+最終需要項目別生産誘発!E22/最終需要項目別生産誘発!$J22,6)</f>
        <v>6.0337000000000002E-2</v>
      </c>
      <c r="F22" s="189">
        <f>ROUND(+最終需要項目別生産誘発!F22/最終需要項目別生産誘発!$J22,6)</f>
        <v>7.7669000000000002E-2</v>
      </c>
      <c r="G22" s="189">
        <f>ROUND(+最終需要項目別生産誘発!G22/最終需要項目別生産誘発!$J22,6)</f>
        <v>0.22644600000000001</v>
      </c>
      <c r="H22" s="189">
        <f>ROUND(+最終需要項目別生産誘発!H22/最終需要項目別生産誘発!$J22,6)</f>
        <v>-6.6210000000000001E-3</v>
      </c>
      <c r="I22" s="189">
        <f>ROUND(+最終需要項目別生産誘発!I22/最終需要項目別生産誘発!$J22,6)</f>
        <v>0.42296400000000001</v>
      </c>
      <c r="J22" s="109">
        <v>1</v>
      </c>
    </row>
    <row r="23" spans="1:10" s="125" customFormat="1" ht="12.95" customHeight="1">
      <c r="A23" s="133">
        <v>18</v>
      </c>
      <c r="B23" s="143" t="s">
        <v>27</v>
      </c>
      <c r="C23" s="189">
        <f>ROUND(+最終需要項目別生産誘発!C23/最終需要項目別生産誘発!$J23,6)</f>
        <v>1.3734E-2</v>
      </c>
      <c r="D23" s="189">
        <f>ROUND(+最終需要項目別生産誘発!D23/最終需要項目別生産誘発!$J23,6)</f>
        <v>0.16242999999999999</v>
      </c>
      <c r="E23" s="189">
        <f>ROUND(+最終需要項目別生産誘発!E23/最終需要項目別生産誘発!$J23,6)</f>
        <v>6.5717999999999999E-2</v>
      </c>
      <c r="F23" s="189">
        <f>ROUND(+最終需要項目別生産誘発!F23/最終需要項目別生産誘発!$J23,6)</f>
        <v>3.1559999999999998E-2</v>
      </c>
      <c r="G23" s="189">
        <f>ROUND(+最終需要項目別生産誘発!G23/最終需要項目別生産誘発!$J23,6)</f>
        <v>4.9766999999999999E-2</v>
      </c>
      <c r="H23" s="189">
        <f>ROUND(+最終需要項目別生産誘発!H23/最終需要項目別生産誘発!$J23,6)</f>
        <v>-5.4100000000000003E-4</v>
      </c>
      <c r="I23" s="189">
        <f>ROUND(+最終需要項目別生産誘発!I23/最終需要項目別生産誘発!$J23,6)</f>
        <v>0.67733100000000002</v>
      </c>
      <c r="J23" s="109">
        <v>1</v>
      </c>
    </row>
    <row r="24" spans="1:10" s="125" customFormat="1" ht="12.95" customHeight="1">
      <c r="A24" s="133">
        <v>19</v>
      </c>
      <c r="B24" s="143" t="s">
        <v>28</v>
      </c>
      <c r="C24" s="189">
        <f>ROUND(+最終需要項目別生産誘発!C24/最終需要項目別生産誘発!$J24,6)</f>
        <v>1.083E-3</v>
      </c>
      <c r="D24" s="189">
        <f>ROUND(+最終需要項目別生産誘発!D24/最終需要項目別生産誘発!$J24,6)</f>
        <v>4.6743E-2</v>
      </c>
      <c r="E24" s="189">
        <f>ROUND(+最終需要項目別生産誘発!E24/最終需要項目別生産誘発!$J24,6)</f>
        <v>1.9712E-2</v>
      </c>
      <c r="F24" s="189">
        <f>ROUND(+最終需要項目別生産誘発!F24/最終需要項目別生産誘発!$J24,6)</f>
        <v>0.475522</v>
      </c>
      <c r="G24" s="189">
        <f>ROUND(+最終需要項目別生産誘発!G24/最終需要項目別生産誘発!$J24,6)</f>
        <v>0.44414100000000001</v>
      </c>
      <c r="H24" s="189">
        <f>ROUND(+最終需要項目別生産誘発!H24/最終需要項目別生産誘発!$J24,6)</f>
        <v>5.0000000000000004E-6</v>
      </c>
      <c r="I24" s="189">
        <f>ROUND(+最終需要項目別生産誘発!I24/最終需要項目別生産誘発!$J24,6)</f>
        <v>1.2794E-2</v>
      </c>
      <c r="J24" s="109">
        <v>1</v>
      </c>
    </row>
    <row r="25" spans="1:10" s="125" customFormat="1" ht="12.95" customHeight="1">
      <c r="A25" s="133">
        <v>20</v>
      </c>
      <c r="B25" s="143" t="s">
        <v>29</v>
      </c>
      <c r="C25" s="189">
        <f>ROUND(+最終需要項目別生産誘発!C25/最終需要項目別生産誘発!$J25,6)</f>
        <v>2.0996000000000001E-2</v>
      </c>
      <c r="D25" s="189">
        <f>ROUND(+最終需要項目別生産誘発!D25/最終需要項目別生産誘発!$J25,6)</f>
        <v>0.389818</v>
      </c>
      <c r="E25" s="189">
        <f>ROUND(+最終需要項目別生産誘発!E25/最終需要項目別生産誘発!$J25,6)</f>
        <v>0.18615399999999999</v>
      </c>
      <c r="F25" s="189">
        <f>ROUND(+最終需要項目別生産誘発!F25/最終需要項目別生産誘発!$J25,6)</f>
        <v>2.8435999999999999E-2</v>
      </c>
      <c r="G25" s="189">
        <f>ROUND(+最終需要項目別生産誘発!G25/最終需要項目別生産誘発!$J25,6)</f>
        <v>4.2717999999999999E-2</v>
      </c>
      <c r="H25" s="189">
        <f>ROUND(+最終需要項目別生産誘発!H25/最終需要項目別生産誘発!$J25,6)</f>
        <v>2.03E-4</v>
      </c>
      <c r="I25" s="189">
        <f>ROUND(+最終需要項目別生産誘発!I25/最終需要項目別生産誘発!$J25,6)</f>
        <v>0.331675</v>
      </c>
      <c r="J25" s="109">
        <v>1</v>
      </c>
    </row>
    <row r="26" spans="1:10" s="125" customFormat="1" ht="12.95" customHeight="1">
      <c r="A26" s="133">
        <v>21</v>
      </c>
      <c r="B26" s="143" t="s">
        <v>30</v>
      </c>
      <c r="C26" s="189">
        <f>ROUND(+最終需要項目別生産誘発!C26/最終需要項目別生産誘発!$J26,6)</f>
        <v>2.5478000000000001E-2</v>
      </c>
      <c r="D26" s="189">
        <f>ROUND(+最終需要項目別生産誘発!D26/最終需要項目別生産誘発!$J26,6)</f>
        <v>0.43283300000000002</v>
      </c>
      <c r="E26" s="189">
        <f>ROUND(+最終需要項目別生産誘発!E26/最終需要項目別生産誘発!$J26,6)</f>
        <v>0.38003999999999999</v>
      </c>
      <c r="F26" s="189">
        <f>ROUND(+最終需要項目別生産誘発!F26/最終需要項目別生産誘発!$J26,6)</f>
        <v>1.7231E-2</v>
      </c>
      <c r="G26" s="189">
        <f>ROUND(+最終需要項目別生産誘発!G26/最終需要項目別生産誘発!$J26,6)</f>
        <v>2.2702E-2</v>
      </c>
      <c r="H26" s="189">
        <f>ROUND(+最終需要項目別生産誘発!H26/最終需要項目別生産誘発!$J26,6)</f>
        <v>4.0000000000000003E-5</v>
      </c>
      <c r="I26" s="189">
        <f>ROUND(+最終需要項目別生産誘発!I26/最終需要項目別生産誘発!$J26,6)</f>
        <v>0.121674</v>
      </c>
      <c r="J26" s="109">
        <v>1</v>
      </c>
    </row>
    <row r="27" spans="1:10" s="125" customFormat="1" ht="12.95" customHeight="1">
      <c r="A27" s="133">
        <v>22</v>
      </c>
      <c r="B27" s="143" t="s">
        <v>31</v>
      </c>
      <c r="C27" s="189">
        <f>ROUND(+最終需要項目別生産誘発!C27/最終需要項目別生産誘発!$J27,6)</f>
        <v>2.7576E-2</v>
      </c>
      <c r="D27" s="189">
        <f>ROUND(+最終需要項目別生産誘発!D27/最終需要項目別生産誘発!$J27,6)</f>
        <v>0.53112899999999996</v>
      </c>
      <c r="E27" s="189">
        <f>ROUND(+最終需要項目別生産誘発!E27/最終需要項目別生産誘発!$J27,6)</f>
        <v>4.0357999999999998E-2</v>
      </c>
      <c r="F27" s="189">
        <f>ROUND(+最終需要項目別生産誘発!F27/最終需要項目別生産誘発!$J27,6)</f>
        <v>4.1353000000000001E-2</v>
      </c>
      <c r="G27" s="189">
        <f>ROUND(+最終需要項目別生産誘発!G27/最終需要項目別生産誘発!$J27,6)</f>
        <v>0.12914200000000001</v>
      </c>
      <c r="H27" s="189">
        <f>ROUND(+最終需要項目別生産誘発!H27/最終需要項目別生産誘発!$J27,6)</f>
        <v>9.1299999999999997E-4</v>
      </c>
      <c r="I27" s="189">
        <f>ROUND(+最終需要項目別生産誘発!I27/最終需要項目別生産誘発!$J27,6)</f>
        <v>0.22953000000000001</v>
      </c>
      <c r="J27" s="109">
        <v>1</v>
      </c>
    </row>
    <row r="28" spans="1:10" s="125" customFormat="1" ht="12.95" customHeight="1">
      <c r="A28" s="133">
        <v>23</v>
      </c>
      <c r="B28" s="143" t="s">
        <v>32</v>
      </c>
      <c r="C28" s="189">
        <f>ROUND(+最終需要項目別生産誘発!C28/最終需要項目別生産誘発!$J28,6)</f>
        <v>1.2108000000000001E-2</v>
      </c>
      <c r="D28" s="189">
        <f>ROUND(+最終需要項目別生産誘発!D28/最終需要項目別生産誘発!$J28,6)</f>
        <v>0.64912099999999995</v>
      </c>
      <c r="E28" s="189">
        <f>ROUND(+最終需要項目別生産誘発!E28/最終需要項目別生産誘発!$J28,6)</f>
        <v>4.2220000000000001E-2</v>
      </c>
      <c r="F28" s="189">
        <f>ROUND(+最終需要項目別生産誘発!F28/最終需要項目別生産誘発!$J28,6)</f>
        <v>3.0904999999999998E-2</v>
      </c>
      <c r="G28" s="189">
        <f>ROUND(+最終需要項目別生産誘発!G28/最終需要項目別生産誘発!$J28,6)</f>
        <v>4.5032000000000003E-2</v>
      </c>
      <c r="H28" s="189">
        <f>ROUND(+最終需要項目別生産誘発!H28/最終需要項目別生産誘発!$J28,6)</f>
        <v>1.4300000000000001E-4</v>
      </c>
      <c r="I28" s="189">
        <f>ROUND(+最終需要項目別生産誘発!I28/最終需要項目別生産誘発!$J28,6)</f>
        <v>0.220471</v>
      </c>
      <c r="J28" s="109">
        <v>1</v>
      </c>
    </row>
    <row r="29" spans="1:10" s="125" customFormat="1" ht="12.95" customHeight="1">
      <c r="A29" s="133">
        <v>24</v>
      </c>
      <c r="B29" s="143" t="s">
        <v>33</v>
      </c>
      <c r="C29" s="189">
        <f>ROUND(+最終需要項目別生産誘発!C29/最終需要項目別生産誘発!$J29,6)</f>
        <v>2.0820000000000001E-3</v>
      </c>
      <c r="D29" s="189">
        <f>ROUND(+最終需要項目別生産誘発!D29/最終需要項目別生産誘発!$J29,6)</f>
        <v>0.97102299999999997</v>
      </c>
      <c r="E29" s="189">
        <f>ROUND(+最終需要項目別生産誘発!E29/最終需要項目別生産誘発!$J29,6)</f>
        <v>5.8380000000000003E-3</v>
      </c>
      <c r="F29" s="189">
        <f>ROUND(+最終需要項目別生産誘発!F29/最終需要項目別生産誘発!$J29,6)</f>
        <v>2.6800000000000001E-3</v>
      </c>
      <c r="G29" s="189">
        <f>ROUND(+最終需要項目別生産誘発!G29/最終需要項目別生産誘発!$J29,6)</f>
        <v>4.9189999999999998E-3</v>
      </c>
      <c r="H29" s="189">
        <f>ROUND(+最終需要項目別生産誘発!H29/最終需要項目別生産誘発!$J29,6)</f>
        <v>1.7E-5</v>
      </c>
      <c r="I29" s="189">
        <f>ROUND(+最終需要項目別生産誘発!I29/最終需要項目別生産誘発!$J29,6)</f>
        <v>1.3440000000000001E-2</v>
      </c>
      <c r="J29" s="109">
        <v>1</v>
      </c>
    </row>
    <row r="30" spans="1:10" s="125" customFormat="1" ht="12.95" customHeight="1">
      <c r="A30" s="133">
        <v>25</v>
      </c>
      <c r="B30" s="143" t="s">
        <v>34</v>
      </c>
      <c r="C30" s="189">
        <f>ROUND(+最終需要項目別生産誘発!C30/最終需要項目別生産誘発!$J30,6)</f>
        <v>2.6394999999999998E-2</v>
      </c>
      <c r="D30" s="189">
        <f>ROUND(+最終需要項目別生産誘発!D30/最終需要項目別生産誘発!$J30,6)</f>
        <v>0.373672</v>
      </c>
      <c r="E30" s="189">
        <f>ROUND(+最終需要項目別生産誘発!E30/最終需要項目別生産誘発!$J30,6)</f>
        <v>9.7752000000000006E-2</v>
      </c>
      <c r="F30" s="189">
        <f>ROUND(+最終需要項目別生産誘発!F30/最終需要項目別生産誘発!$J30,6)</f>
        <v>8.2591999999999999E-2</v>
      </c>
      <c r="G30" s="189">
        <f>ROUND(+最終需要項目別生産誘発!G30/最終需要項目別生産誘発!$J30,6)</f>
        <v>0.10448300000000001</v>
      </c>
      <c r="H30" s="189">
        <f>ROUND(+最終需要項目別生産誘発!H30/最終需要項目別生産誘発!$J30,6)</f>
        <v>7.0699999999999995E-4</v>
      </c>
      <c r="I30" s="189">
        <f>ROUND(+最終需要項目別生産誘発!I30/最終需要項目別生産誘発!$J30,6)</f>
        <v>0.31439800000000001</v>
      </c>
      <c r="J30" s="109">
        <v>1</v>
      </c>
    </row>
    <row r="31" spans="1:10" s="125" customFormat="1" ht="12.95" customHeight="1">
      <c r="A31" s="133">
        <v>26</v>
      </c>
      <c r="B31" s="143" t="s">
        <v>35</v>
      </c>
      <c r="C31" s="189">
        <f>ROUND(+最終需要項目別生産誘発!C31/最終需要項目別生産誘発!$J31,6)</f>
        <v>2.3203000000000001E-2</v>
      </c>
      <c r="D31" s="189">
        <f>ROUND(+最終需要項目別生産誘発!D31/最終需要項目別生産誘発!$J31,6)</f>
        <v>0.53012400000000004</v>
      </c>
      <c r="E31" s="189">
        <f>ROUND(+最終需要項目別生産誘発!E31/最終需要項目別生産誘発!$J31,6)</f>
        <v>7.4295E-2</v>
      </c>
      <c r="F31" s="189">
        <f>ROUND(+最終需要項目別生産誘発!F31/最終需要項目別生産誘発!$J31,6)</f>
        <v>3.5827999999999999E-2</v>
      </c>
      <c r="G31" s="189">
        <f>ROUND(+最終需要項目別生産誘発!G31/最終需要項目別生産誘発!$J31,6)</f>
        <v>5.3716E-2</v>
      </c>
      <c r="H31" s="189">
        <f>ROUND(+最終需要項目別生産誘発!H31/最終需要項目別生産誘発!$J31,6)</f>
        <v>1.07E-4</v>
      </c>
      <c r="I31" s="189">
        <f>ROUND(+最終需要項目別生産誘発!I31/最終需要項目別生産誘発!$J31,6)</f>
        <v>0.28272799999999998</v>
      </c>
      <c r="J31" s="109">
        <v>1</v>
      </c>
    </row>
    <row r="32" spans="1:10" s="125" customFormat="1" ht="12.95" customHeight="1">
      <c r="A32" s="133">
        <v>27</v>
      </c>
      <c r="B32" s="143" t="s">
        <v>36</v>
      </c>
      <c r="C32" s="189">
        <f>ROUND(+最終需要項目別生産誘発!C32/最終需要項目別生産誘発!$J32,6)</f>
        <v>2.8200000000000002E-4</v>
      </c>
      <c r="D32" s="189">
        <f>ROUND(+最終需要項目別生産誘発!D32/最終需要項目別生産誘発!$J32,6)</f>
        <v>2.1683000000000001E-2</v>
      </c>
      <c r="E32" s="189">
        <f>ROUND(+最終需要項目別生産誘発!E32/最終需要項目別生産誘発!$J32,6)</f>
        <v>0.97015300000000004</v>
      </c>
      <c r="F32" s="189">
        <f>ROUND(+最終需要項目別生産誘発!F32/最終需要項目別生産誘発!$J32,6)</f>
        <v>9.9799999999999997E-4</v>
      </c>
      <c r="G32" s="189">
        <f>ROUND(+最終需要項目別生産誘発!G32/最終需要項目別生産誘発!$J32,6)</f>
        <v>1.292E-3</v>
      </c>
      <c r="H32" s="189">
        <f>ROUND(+最終需要項目別生産誘発!H32/最終需要項目別生産誘発!$J32,6)</f>
        <v>6.0000000000000002E-6</v>
      </c>
      <c r="I32" s="189">
        <f>ROUND(+最終需要項目別生産誘発!I32/最終需要項目別生産誘発!$J32,6)</f>
        <v>5.5880000000000001E-3</v>
      </c>
      <c r="J32" s="109">
        <v>1</v>
      </c>
    </row>
    <row r="33" spans="1:10" s="125" customFormat="1" ht="12.95" customHeight="1">
      <c r="A33" s="133">
        <v>28</v>
      </c>
      <c r="B33" s="143" t="s">
        <v>37</v>
      </c>
      <c r="C33" s="189">
        <f>ROUND(+最終需要項目別生産誘発!C33/最終需要項目別生産誘発!$J33,6)</f>
        <v>7.5199999999999996E-4</v>
      </c>
      <c r="D33" s="189">
        <f>ROUND(+最終需要項目別生産誘発!D33/最終需要項目別生産誘発!$J33,6)</f>
        <v>0.12421599999999999</v>
      </c>
      <c r="E33" s="189">
        <f>ROUND(+最終需要項目別生産誘発!E33/最終需要項目別生産誘発!$J33,6)</f>
        <v>0.70811100000000005</v>
      </c>
      <c r="F33" s="189">
        <f>ROUND(+最終需要項目別生産誘発!F33/最終需要項目別生産誘発!$J33,6)</f>
        <v>3.503E-3</v>
      </c>
      <c r="G33" s="189">
        <f>ROUND(+最終需要項目別生産誘発!G33/最終需要項目別生産誘発!$J33,6)</f>
        <v>7.0039999999999998E-3</v>
      </c>
      <c r="H33" s="189">
        <f>ROUND(+最終需要項目別生産誘発!H33/最終需要項目別生産誘発!$J33,6)</f>
        <v>2.8E-5</v>
      </c>
      <c r="I33" s="189">
        <f>ROUND(+最終需要項目別生産誘発!I33/最終需要項目別生産誘発!$J33,6)</f>
        <v>0.156387</v>
      </c>
      <c r="J33" s="109">
        <v>1</v>
      </c>
    </row>
    <row r="34" spans="1:10" s="125" customFormat="1" ht="12.95" customHeight="1">
      <c r="A34" s="133">
        <v>29</v>
      </c>
      <c r="B34" s="143" t="s">
        <v>38</v>
      </c>
      <c r="C34" s="189">
        <f>ROUND(+最終需要項目別生産誘発!C34/最終需要項目別生産誘発!$J34,6)</f>
        <v>8.2380000000000005E-3</v>
      </c>
      <c r="D34" s="189">
        <f>ROUND(+最終需要項目別生産誘発!D34/最終需要項目別生産誘発!$J34,6)</f>
        <v>0.14956900000000001</v>
      </c>
      <c r="E34" s="189">
        <f>ROUND(+最終需要項目別生産誘発!E34/最終需要項目別生産誘発!$J34,6)</f>
        <v>0.84215899999999999</v>
      </c>
      <c r="F34" s="189">
        <f>ROUND(+最終需要項目別生産誘発!F34/最終需要項目別生産誘発!$J34,6)</f>
        <v>3.0000000000000001E-6</v>
      </c>
      <c r="G34" s="189">
        <f>ROUND(+最終需要項目別生産誘発!G34/最終需要項目別生産誘発!$J34,6)</f>
        <v>6.9999999999999999E-6</v>
      </c>
      <c r="H34" s="189">
        <f>ROUND(+最終需要項目別生産誘発!H34/最終需要項目別生産誘発!$J34,6)</f>
        <v>0</v>
      </c>
      <c r="I34" s="189">
        <f>ROUND(+最終需要項目別生産誘発!I34/最終需要項目別生産誘発!$J34,6)</f>
        <v>2.4000000000000001E-5</v>
      </c>
      <c r="J34" s="109">
        <v>1</v>
      </c>
    </row>
    <row r="35" spans="1:10" s="125" customFormat="1" ht="12.95" customHeight="1">
      <c r="A35" s="133">
        <v>30</v>
      </c>
      <c r="B35" s="143" t="s">
        <v>39</v>
      </c>
      <c r="C35" s="189">
        <f>ROUND(+最終需要項目別生産誘発!C35/最終需要項目別生産誘発!$J35,6)</f>
        <v>8.5089999999999992E-3</v>
      </c>
      <c r="D35" s="189">
        <f>ROUND(+最終需要項目別生産誘発!D35/最終需要項目別生産誘発!$J35,6)</f>
        <v>0.85329500000000003</v>
      </c>
      <c r="E35" s="189">
        <f>ROUND(+最終需要項目別生産誘発!E35/最終需要項目別生産誘発!$J35,6)</f>
        <v>2.6690999999999999E-2</v>
      </c>
      <c r="F35" s="189">
        <f>ROUND(+最終需要項目別生産誘発!F35/最終需要項目別生産誘発!$J35,6)</f>
        <v>1.4151E-2</v>
      </c>
      <c r="G35" s="189">
        <f>ROUND(+最終需要項目別生産誘発!G35/最終需要項目別生産誘発!$J35,6)</f>
        <v>1.8360999999999999E-2</v>
      </c>
      <c r="H35" s="189">
        <f>ROUND(+最終需要項目別生産誘発!H35/最終需要項目別生産誘発!$J35,6)</f>
        <v>-1.9000000000000001E-5</v>
      </c>
      <c r="I35" s="189">
        <f>ROUND(+最終需要項目別生産誘発!I35/最終需要項目別生産誘発!$J35,6)</f>
        <v>7.9013E-2</v>
      </c>
      <c r="J35" s="109">
        <v>1</v>
      </c>
    </row>
    <row r="36" spans="1:10" s="125" customFormat="1" ht="12.95" customHeight="1">
      <c r="A36" s="133">
        <v>31</v>
      </c>
      <c r="B36" s="143" t="s">
        <v>40</v>
      </c>
      <c r="C36" s="189">
        <f>ROUND(+最終需要項目別生産誘発!C36/最終需要項目別生産誘発!$J36,6)</f>
        <v>1.2066E-2</v>
      </c>
      <c r="D36" s="189">
        <f>ROUND(+最終需要項目別生産誘発!D36/最終需要項目別生産誘発!$J36,6)</f>
        <v>0.27185900000000002</v>
      </c>
      <c r="E36" s="189">
        <f>ROUND(+最終需要項目別生産誘発!E36/最終需要項目別生産誘発!$J36,6)</f>
        <v>0.13387399999999999</v>
      </c>
      <c r="F36" s="189">
        <f>ROUND(+最終需要項目別生産誘発!F36/最終需要項目別生産誘発!$J36,6)</f>
        <v>7.3436000000000001E-2</v>
      </c>
      <c r="G36" s="189">
        <f>ROUND(+最終需要項目別生産誘発!G36/最終需要項目別生産誘発!$J36,6)</f>
        <v>0.151089</v>
      </c>
      <c r="H36" s="189">
        <f>ROUND(+最終需要項目別生産誘発!H36/最終需要項目別生産誘発!$J36,6)</f>
        <v>1.35E-4</v>
      </c>
      <c r="I36" s="189">
        <f>ROUND(+最終需要項目別生産誘発!I36/最終需要項目別生産誘発!$J36,6)</f>
        <v>0.357541</v>
      </c>
      <c r="J36" s="109">
        <v>1</v>
      </c>
    </row>
    <row r="37" spans="1:10" s="125" customFormat="1" ht="12.95" customHeight="1">
      <c r="A37" s="133">
        <v>32</v>
      </c>
      <c r="B37" s="143" t="s">
        <v>41</v>
      </c>
      <c r="C37" s="189">
        <f>ROUND(+最終需要項目別生産誘発!C37/最終需要項目別生産誘発!$J37,6)</f>
        <v>0.20891199999999999</v>
      </c>
      <c r="D37" s="189">
        <f>ROUND(+最終需要項目別生産誘発!D37/最終需要項目別生産誘発!$J37,6)</f>
        <v>0.59687100000000004</v>
      </c>
      <c r="E37" s="189">
        <f>ROUND(+最終需要項目別生産誘発!E37/最終需要項目別生産誘発!$J37,6)</f>
        <v>1.6899999999999998E-2</v>
      </c>
      <c r="F37" s="189">
        <f>ROUND(+最終需要項目別生産誘発!F37/最終需要項目別生産誘発!$J37,6)</f>
        <v>1.8710000000000001E-3</v>
      </c>
      <c r="G37" s="189">
        <f>ROUND(+最終需要項目別生産誘発!G37/最終需要項目別生産誘発!$J37,6)</f>
        <v>2.9499999999999999E-3</v>
      </c>
      <c r="H37" s="189">
        <f>ROUND(+最終需要項目別生産誘発!H37/最終需要項目別生産誘発!$J37,6)</f>
        <v>6.0000000000000002E-6</v>
      </c>
      <c r="I37" s="189">
        <f>ROUND(+最終需要項目別生産誘発!I37/最終需要項目別生産誘発!$J37,6)</f>
        <v>0.17249100000000001</v>
      </c>
      <c r="J37" s="109">
        <v>1</v>
      </c>
    </row>
    <row r="38" spans="1:10" s="125" customFormat="1" ht="12.95" customHeight="1">
      <c r="A38" s="133" t="s">
        <v>9</v>
      </c>
      <c r="B38" s="143" t="s">
        <v>42</v>
      </c>
      <c r="C38" s="189">
        <f>ROUND(+最終需要項目別生産誘発!C38/最終需要項目別生産誘発!$J38,6)</f>
        <v>2.3921000000000001E-2</v>
      </c>
      <c r="D38" s="189">
        <f>ROUND(+最終需要項目別生産誘発!D38/最終需要項目別生産誘発!$J38,6)</f>
        <v>0.333374</v>
      </c>
      <c r="E38" s="189">
        <f>ROUND(+最終需要項目別生産誘発!E38/最終需要項目別生産誘発!$J38,6)</f>
        <v>0.21856800000000001</v>
      </c>
      <c r="F38" s="189">
        <f>ROUND(+最終需要項目別生産誘発!F38/最終需要項目別生産誘発!$J38,6)</f>
        <v>3.9085000000000002E-2</v>
      </c>
      <c r="G38" s="189">
        <f>ROUND(+最終需要項目別生産誘発!G38/最終需要項目別生産誘発!$J38,6)</f>
        <v>7.1318999999999994E-2</v>
      </c>
      <c r="H38" s="189">
        <f>ROUND(+最終需要項目別生産誘発!H38/最終需要項目別生産誘発!$J38,6)</f>
        <v>1.8900000000000001E-4</v>
      </c>
      <c r="I38" s="189">
        <f>ROUND(+最終需要項目別生産誘発!I38/最終需要項目別生産誘発!$J38,6)</f>
        <v>0.31354300000000002</v>
      </c>
      <c r="J38" s="109">
        <v>1</v>
      </c>
    </row>
    <row r="39" spans="1:10" s="125" customFormat="1" ht="12.95" customHeight="1" thickBot="1">
      <c r="A39" s="149" t="s">
        <v>10</v>
      </c>
      <c r="B39" s="150" t="s">
        <v>43</v>
      </c>
      <c r="C39" s="189">
        <f>ROUND(+最終需要項目別生産誘発!C39/最終需要項目別生産誘発!$J39,6)</f>
        <v>1.7531000000000001E-2</v>
      </c>
      <c r="D39" s="189">
        <f>ROUND(+最終需要項目別生産誘発!D39/最終需要項目別生産誘発!$J39,6)</f>
        <v>0.43586200000000003</v>
      </c>
      <c r="E39" s="189">
        <f>ROUND(+最終需要項目別生産誘発!E39/最終需要項目別生産誘発!$J39,6)</f>
        <v>5.6327000000000002E-2</v>
      </c>
      <c r="F39" s="189">
        <f>ROUND(+最終需要項目別生産誘発!F39/最終需要項目別生産誘発!$J39,6)</f>
        <v>6.2061999999999999E-2</v>
      </c>
      <c r="G39" s="189">
        <f>ROUND(+最終需要項目別生産誘発!G39/最終需要項目別生産誘発!$J39,6)</f>
        <v>8.0337000000000006E-2</v>
      </c>
      <c r="H39" s="189">
        <f>ROUND(+最終需要項目別生産誘発!H39/最終需要項目別生産誘発!$J39,6)</f>
        <v>3.4900000000000003E-4</v>
      </c>
      <c r="I39" s="189">
        <f>ROUND(+最終需要項目別生産誘発!I39/最終需要項目別生産誘発!$J39,6)</f>
        <v>0.34753099999999998</v>
      </c>
      <c r="J39" s="109">
        <v>1</v>
      </c>
    </row>
    <row r="40" spans="1:10" s="125" customFormat="1" ht="12.95" customHeight="1" thickBot="1">
      <c r="A40" s="151"/>
      <c r="B40" s="150" t="s">
        <v>150</v>
      </c>
      <c r="C40" s="190">
        <f>ROUND(+最終需要項目別生産誘発!C40/最終需要項目別生産誘発!$J40,6)</f>
        <v>1.8277999999999999E-2</v>
      </c>
      <c r="D40" s="191">
        <f>ROUND(+最終需要項目別生産誘発!D40/最終需要項目別生産誘発!$J40,6)</f>
        <v>0.26754299999999998</v>
      </c>
      <c r="E40" s="191">
        <f>ROUND(+最終需要項目別生産誘発!E40/最終需要項目別生産誘発!$J40,6)</f>
        <v>0.16142300000000001</v>
      </c>
      <c r="F40" s="191">
        <f>ROUND(+最終需要項目別生産誘発!F40/最終需要項目別生産誘発!$J40,6)</f>
        <v>6.8157999999999996E-2</v>
      </c>
      <c r="G40" s="191">
        <f>ROUND(+最終需要項目別生産誘発!G40/最終需要項目別生産誘発!$J40,6)</f>
        <v>8.6374000000000006E-2</v>
      </c>
      <c r="H40" s="191">
        <f>ROUND(+最終需要項目別生産誘発!H40/最終需要項目別生産誘発!$J40,6)</f>
        <v>7.5699999999999997E-4</v>
      </c>
      <c r="I40" s="191">
        <f>ROUND(+最終需要項目別生産誘発!I40/最終需要項目別生産誘発!$J40,6)</f>
        <v>0.39746700000000001</v>
      </c>
      <c r="J40" s="155">
        <v>1</v>
      </c>
    </row>
  </sheetData>
  <mergeCells count="1">
    <mergeCell ref="J4:J5"/>
  </mergeCells>
  <phoneticPr fontId="4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生産者価格評価表</vt:lpstr>
      <vt:lpstr>投入係数表</vt:lpstr>
      <vt:lpstr>逆行列係数(閉鎖型）</vt:lpstr>
      <vt:lpstr>逆行列係数(開放型）</vt:lpstr>
      <vt:lpstr>最終需要項目別生産誘発</vt:lpstr>
      <vt:lpstr>最終需要項目別生産誘発依存度</vt:lpstr>
      <vt:lpstr>最終需要項目別生産誘発係数</vt:lpstr>
      <vt:lpstr>最終需要項目別粗付加価値誘発額</vt:lpstr>
      <vt:lpstr>最終需要項目別粗付加価値誘発依存度</vt:lpstr>
      <vt:lpstr>最終需要項目別粗付加価値誘発係数</vt:lpstr>
      <vt:lpstr>最終需要項目別移輸入誘発額</vt:lpstr>
      <vt:lpstr>最終需要項目別移輸入誘発依存度</vt:lpstr>
      <vt:lpstr>最終需要項目別移輸入誘発係数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Fujita_Yui</dc:creator>
  <cp:lastModifiedBy>Windows ユーザー</cp:lastModifiedBy>
  <cp:lastPrinted>2005-12-12T07:59:24Z</cp:lastPrinted>
  <dcterms:created xsi:type="dcterms:W3CDTF">2005-11-25T05:25:14Z</dcterms:created>
  <dcterms:modified xsi:type="dcterms:W3CDTF">2020-05-01T02:59:05Z</dcterms:modified>
</cp:coreProperties>
</file>